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H:\Nezdařil\VEŘEJNÉ ZAKÁZKY\2021\04 - Bežecká dráha Hylváty\5 - PD\"/>
    </mc:Choice>
  </mc:AlternateContent>
  <xr:revisionPtr revIDLastSave="0" documentId="13_ncr:1_{91EC868A-2546-49A8-A1FA-9C76A2384C1B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05_2019b - SO 901 BĚŽECKÁ..." sheetId="3" r:id="rId1"/>
  </sheets>
  <definedNames>
    <definedName name="_xlnm._FilterDatabase" localSheetId="0" hidden="1">'05_2019b - SO 901 BĚŽECKÁ...'!$C$120:$K$283</definedName>
    <definedName name="_xlnm.Print_Titles" localSheetId="0">'05_2019b - SO 901 BĚŽECKÁ...'!$120:$120</definedName>
    <definedName name="_xlnm.Print_Area" localSheetId="0">'05_2019b - SO 901 BĚŽECKÁ...'!$C$4:$J$76,'05_2019b - SO 901 BĚŽECKÁ...'!$C$82:$J$102,'05_2019b - SO 901 BĚŽECKÁ...'!$C$108:$K$283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J35" i="3"/>
  <c r="BI283" i="3"/>
  <c r="BH283" i="3"/>
  <c r="BG283" i="3"/>
  <c r="BF283" i="3"/>
  <c r="T283" i="3"/>
  <c r="T282" i="3"/>
  <c r="R283" i="3"/>
  <c r="R282" i="3" s="1"/>
  <c r="P283" i="3"/>
  <c r="P282" i="3"/>
  <c r="BI276" i="3"/>
  <c r="BH276" i="3"/>
  <c r="BG276" i="3"/>
  <c r="BF276" i="3"/>
  <c r="T276" i="3"/>
  <c r="R276" i="3"/>
  <c r="P276" i="3"/>
  <c r="BI272" i="3"/>
  <c r="BH272" i="3"/>
  <c r="BG272" i="3"/>
  <c r="BF272" i="3"/>
  <c r="T272" i="3"/>
  <c r="R272" i="3"/>
  <c r="P272" i="3"/>
  <c r="BI266" i="3"/>
  <c r="BH266" i="3"/>
  <c r="BG266" i="3"/>
  <c r="BF266" i="3"/>
  <c r="T266" i="3"/>
  <c r="R266" i="3"/>
  <c r="P266" i="3"/>
  <c r="BI260" i="3"/>
  <c r="BH260" i="3"/>
  <c r="BG260" i="3"/>
  <c r="BF260" i="3"/>
  <c r="T260" i="3"/>
  <c r="R260" i="3"/>
  <c r="P260" i="3"/>
  <c r="BI256" i="3"/>
  <c r="BH256" i="3"/>
  <c r="BG256" i="3"/>
  <c r="BF256" i="3"/>
  <c r="T256" i="3"/>
  <c r="R256" i="3"/>
  <c r="P256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4" i="3"/>
  <c r="BH234" i="3"/>
  <c r="BG234" i="3"/>
  <c r="BF234" i="3"/>
  <c r="T234" i="3"/>
  <c r="R234" i="3"/>
  <c r="P234" i="3"/>
  <c r="BI227" i="3"/>
  <c r="BH227" i="3"/>
  <c r="BG227" i="3"/>
  <c r="BF227" i="3"/>
  <c r="T227" i="3"/>
  <c r="R227" i="3"/>
  <c r="P227" i="3"/>
  <c r="BI221" i="3"/>
  <c r="BH221" i="3"/>
  <c r="BG221" i="3"/>
  <c r="BF221" i="3"/>
  <c r="T221" i="3"/>
  <c r="R221" i="3"/>
  <c r="P221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6" i="3"/>
  <c r="BH206" i="3"/>
  <c r="BG206" i="3"/>
  <c r="BF206" i="3"/>
  <c r="T206" i="3"/>
  <c r="R206" i="3"/>
  <c r="P206" i="3"/>
  <c r="BI200" i="3"/>
  <c r="BH200" i="3"/>
  <c r="BG200" i="3"/>
  <c r="BF200" i="3"/>
  <c r="T200" i="3"/>
  <c r="R200" i="3"/>
  <c r="P200" i="3"/>
  <c r="BI195" i="3"/>
  <c r="BH195" i="3"/>
  <c r="BG195" i="3"/>
  <c r="BF195" i="3"/>
  <c r="T195" i="3"/>
  <c r="R195" i="3"/>
  <c r="P195" i="3"/>
  <c r="BI185" i="3"/>
  <c r="BH185" i="3"/>
  <c r="BG185" i="3"/>
  <c r="BF185" i="3"/>
  <c r="T185" i="3"/>
  <c r="R185" i="3"/>
  <c r="P185" i="3"/>
  <c r="BI177" i="3"/>
  <c r="BH177" i="3"/>
  <c r="BG177" i="3"/>
  <c r="BF177" i="3"/>
  <c r="T177" i="3"/>
  <c r="R177" i="3"/>
  <c r="P177" i="3"/>
  <c r="BI166" i="3"/>
  <c r="BH166" i="3"/>
  <c r="BG166" i="3"/>
  <c r="BF166" i="3"/>
  <c r="T166" i="3"/>
  <c r="R166" i="3"/>
  <c r="P166" i="3"/>
  <c r="BI151" i="3"/>
  <c r="BH151" i="3"/>
  <c r="BG151" i="3"/>
  <c r="BF151" i="3"/>
  <c r="T151" i="3"/>
  <c r="R151" i="3"/>
  <c r="P151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92" i="3" s="1"/>
  <c r="J17" i="3"/>
  <c r="J12" i="3"/>
  <c r="J115" i="3" s="1"/>
  <c r="E7" i="3"/>
  <c r="E111" i="3" s="1"/>
  <c r="J283" i="3"/>
  <c r="J276" i="3"/>
  <c r="BK272" i="3"/>
  <c r="BK266" i="3"/>
  <c r="J252" i="3"/>
  <c r="J248" i="3"/>
  <c r="BK242" i="3"/>
  <c r="J239" i="3"/>
  <c r="BK215" i="3"/>
  <c r="J211" i="3"/>
  <c r="BK185" i="3"/>
  <c r="BK177" i="3"/>
  <c r="BK151" i="3"/>
  <c r="J144" i="3"/>
  <c r="BK139" i="3"/>
  <c r="J133" i="3"/>
  <c r="BK124" i="3"/>
  <c r="BK283" i="3"/>
  <c r="J266" i="3"/>
  <c r="BK260" i="3"/>
  <c r="J256" i="3"/>
  <c r="BK248" i="3"/>
  <c r="BK239" i="3"/>
  <c r="J234" i="3"/>
  <c r="J227" i="3"/>
  <c r="J215" i="3"/>
  <c r="J206" i="3"/>
  <c r="BK195" i="3"/>
  <c r="J166" i="3"/>
  <c r="J151" i="3"/>
  <c r="J139" i="3"/>
  <c r="BK133" i="3"/>
  <c r="BK129" i="3"/>
  <c r="J124" i="3"/>
  <c r="J260" i="3"/>
  <c r="J221" i="3"/>
  <c r="BK211" i="3"/>
  <c r="BK206" i="3"/>
  <c r="J200" i="3"/>
  <c r="J185" i="3"/>
  <c r="BK166" i="3"/>
  <c r="BK144" i="3"/>
  <c r="J129" i="3"/>
  <c r="BK276" i="3"/>
  <c r="J272" i="3"/>
  <c r="BK256" i="3"/>
  <c r="BK252" i="3"/>
  <c r="J242" i="3"/>
  <c r="BK234" i="3"/>
  <c r="BK227" i="3"/>
  <c r="BK221" i="3"/>
  <c r="BK200" i="3"/>
  <c r="J195" i="3"/>
  <c r="J177" i="3"/>
  <c r="BK123" i="3" l="1"/>
  <c r="BK233" i="3"/>
  <c r="J233" i="3"/>
  <c r="J99" i="3"/>
  <c r="BK247" i="3"/>
  <c r="J247" i="3"/>
  <c r="J100" i="3"/>
  <c r="P123" i="3"/>
  <c r="R233" i="3"/>
  <c r="R247" i="3"/>
  <c r="R123" i="3"/>
  <c r="R122" i="3" s="1"/>
  <c r="R121" i="3" s="1"/>
  <c r="P233" i="3"/>
  <c r="T247" i="3"/>
  <c r="T123" i="3"/>
  <c r="T122" i="3" s="1"/>
  <c r="T121" i="3" s="1"/>
  <c r="T233" i="3"/>
  <c r="P247" i="3"/>
  <c r="E85" i="3"/>
  <c r="BE124" i="3"/>
  <c r="BE129" i="3"/>
  <c r="BE139" i="3"/>
  <c r="BE144" i="3"/>
  <c r="BE151" i="3"/>
  <c r="BE206" i="3"/>
  <c r="BE211" i="3"/>
  <c r="BE242" i="3"/>
  <c r="BE266" i="3"/>
  <c r="F118" i="3"/>
  <c r="BE133" i="3"/>
  <c r="BE185" i="3"/>
  <c r="BE227" i="3"/>
  <c r="BE234" i="3"/>
  <c r="BE239" i="3"/>
  <c r="BE248" i="3"/>
  <c r="BE252" i="3"/>
  <c r="BE260" i="3"/>
  <c r="J89" i="3"/>
  <c r="BE177" i="3"/>
  <c r="BE215" i="3"/>
  <c r="BE272" i="3"/>
  <c r="BE276" i="3"/>
  <c r="BE283" i="3"/>
  <c r="BE166" i="3"/>
  <c r="BE195" i="3"/>
  <c r="BE200" i="3"/>
  <c r="BE221" i="3"/>
  <c r="BE256" i="3"/>
  <c r="BK282" i="3"/>
  <c r="J282" i="3" s="1"/>
  <c r="J101" i="3" s="1"/>
  <c r="F35" i="3"/>
  <c r="F34" i="3"/>
  <c r="F36" i="3"/>
  <c r="F37" i="3"/>
  <c r="J34" i="3"/>
  <c r="BK122" i="3" l="1"/>
  <c r="BK121" i="3" s="1"/>
  <c r="J121" i="3" s="1"/>
  <c r="J30" i="3" s="1"/>
  <c r="P122" i="3"/>
  <c r="P121" i="3"/>
  <c r="J123" i="3"/>
  <c r="J98" i="3" s="1"/>
  <c r="F33" i="3"/>
  <c r="J33" i="3"/>
  <c r="J39" i="3" l="1"/>
  <c r="J122" i="3"/>
  <c r="J97" i="3" s="1"/>
  <c r="J96" i="3"/>
</calcChain>
</file>

<file path=xl/sharedStrings.xml><?xml version="1.0" encoding="utf-8"?>
<sst xmlns="http://schemas.openxmlformats.org/spreadsheetml/2006/main" count="1744" uniqueCount="247">
  <si>
    <t/>
  </si>
  <si>
    <t>False</t>
  </si>
  <si>
    <t>21</t>
  </si>
  <si>
    <t>15</t>
  </si>
  <si>
    <t>v ---  níže se nacházejí doplnkové a pomocné údaje k sestavám  --- v</t>
  </si>
  <si>
    <t>Stavba:</t>
  </si>
  <si>
    <t>KSO:</t>
  </si>
  <si>
    <t>822 59 6</t>
  </si>
  <si>
    <t>CC-CZ:</t>
  </si>
  <si>
    <t>Místo:</t>
  </si>
  <si>
    <t>Ústí nad Orlicí</t>
  </si>
  <si>
    <t>Datum:</t>
  </si>
  <si>
    <t>Zadavatel:</t>
  </si>
  <si>
    <t>IČ:</t>
  </si>
  <si>
    <t>00279676</t>
  </si>
  <si>
    <t>Město Ústí nad Orlicí</t>
  </si>
  <si>
    <t>DIČ:</t>
  </si>
  <si>
    <t>Uchazeč:</t>
  </si>
  <si>
    <t>Projektant:</t>
  </si>
  <si>
    <t>25935721</t>
  </si>
  <si>
    <t>SELLA&amp;AGRETA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</si>
  <si>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</si>
  <si>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</si>
  <si>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</si>
  <si>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</si>
  <si>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</si>
  <si>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</si>
  <si>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</si>
  <si>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</si>
  <si>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</si>
  <si>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</si>
  <si>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</si>
  <si>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</si>
  <si>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</si>
  <si>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</si>
  <si>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</si>
  <si>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</si>
  <si>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</si>
  <si>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</si>
  <si>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</si>
  <si>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</si>
  <si>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</si>
  <si>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</si>
  <si>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Kód</t>
  </si>
  <si>
    <t>Popis</t>
  </si>
  <si>
    <t>Typ</t>
  </si>
  <si>
    <t>D</t>
  </si>
  <si>
    <t>0</t>
  </si>
  <si>
    <t>1</t>
  </si>
  <si>
    <t>2</t>
  </si>
  <si>
    <t>{3f650818-55ae-4125-9ecd-d6f3f86ca87c}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</si>
  <si>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</si>
  <si>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</si>
  <si>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</si>
  <si>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</si>
  <si>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</si>
  <si>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</si>
  <si>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</si>
  <si>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</si>
  <si>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</si>
  <si>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</si>
  <si>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</si>
  <si>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</si>
  <si>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</si>
  <si>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</si>
  <si>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</si>
  <si>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</si>
  <si>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</si>
  <si>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</si>
  <si>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</si>
  <si>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</si>
  <si>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</si>
  <si>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</si>
  <si>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</si>
  <si>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</si>
  <si>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</si>
  <si>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</si>
  <si>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</si>
  <si>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</si>
  <si>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</si>
  <si>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</si>
  <si>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m2</t>
  </si>
  <si>
    <t>4</t>
  </si>
  <si>
    <t>VV</t>
  </si>
  <si>
    <t>122202202</t>
  </si>
  <si>
    <t>Odkopávky a prokopávky nezapažené pro silnice objemu do 1000 m3 v hornině tř. 3</t>
  </si>
  <si>
    <t>m3</t>
  </si>
  <si>
    <t>k*=1,05</t>
  </si>
  <si>
    <t>Součet</t>
  </si>
  <si>
    <t>3</t>
  </si>
  <si>
    <t>122202209</t>
  </si>
  <si>
    <t>Příplatek k odkopávkám a prokopávkám pro silnice v hornině tř. 3 za lepivost</t>
  </si>
  <si>
    <t>k*=0,5</t>
  </si>
  <si>
    <t>132301101</t>
  </si>
  <si>
    <t>Hloubení rýh š do 600 mm v hornině tř. 4 objemu do 100 m3</t>
  </si>
  <si>
    <t>5</t>
  </si>
  <si>
    <t>6</t>
  </si>
  <si>
    <t>7</t>
  </si>
  <si>
    <t>8</t>
  </si>
  <si>
    <t>167101102</t>
  </si>
  <si>
    <t>Nakládání výkopku z hornin tř. 1 až 4 přes 100 m3</t>
  </si>
  <si>
    <t>9</t>
  </si>
  <si>
    <t>162701105</t>
  </si>
  <si>
    <t>Vodorovné přemístění do 10000 m výkopku/sypaniny z horniny tř. 1 až 4</t>
  </si>
  <si>
    <t>10</t>
  </si>
  <si>
    <t>171201201</t>
  </si>
  <si>
    <t>Uložení sypaniny na skládky</t>
  </si>
  <si>
    <t>11</t>
  </si>
  <si>
    <t>171201211</t>
  </si>
  <si>
    <t>Poplatek za uložení odpadu ze sypaniny na skládce (skládkovné)</t>
  </si>
  <si>
    <t>t</t>
  </si>
  <si>
    <t>k*=1,9</t>
  </si>
  <si>
    <t>12</t>
  </si>
  <si>
    <t>181951102</t>
  </si>
  <si>
    <t>Úprava pláně v hornině tř. 1 až 4 se zhutněním</t>
  </si>
  <si>
    <t>13</t>
  </si>
  <si>
    <t>m</t>
  </si>
  <si>
    <t>Zakládání</t>
  </si>
  <si>
    <t>14</t>
  </si>
  <si>
    <t>211561111</t>
  </si>
  <si>
    <t>Výplň odvodňovacích žeber nebo trativodů kamenivem hrubým drceným frakce 4 až 16 mm</t>
  </si>
  <si>
    <t>Trativod-odvodnění</t>
  </si>
  <si>
    <t>212752213</t>
  </si>
  <si>
    <t>Trativod z drenážních trubek plastových flexibilních D do 160 mm včetně lože otevřený výkop</t>
  </si>
  <si>
    <t>Trativod- drenáž</t>
  </si>
  <si>
    <t>16</t>
  </si>
  <si>
    <t>M</t>
  </si>
  <si>
    <t>286112250</t>
  </si>
  <si>
    <t>trubka drenážní flexibilní DN 150 mm</t>
  </si>
  <si>
    <t>k*=1,1</t>
  </si>
  <si>
    <t>17</t>
  </si>
  <si>
    <t>18</t>
  </si>
  <si>
    <t>19</t>
  </si>
  <si>
    <t>20</t>
  </si>
  <si>
    <t>583441970</t>
  </si>
  <si>
    <t>štěrkodrť frakce 0-63</t>
  </si>
  <si>
    <t>22</t>
  </si>
  <si>
    <t>kus</t>
  </si>
  <si>
    <t>23</t>
  </si>
  <si>
    <t>24</t>
  </si>
  <si>
    <t>Komunikace</t>
  </si>
  <si>
    <t>25</t>
  </si>
  <si>
    <t>564851111</t>
  </si>
  <si>
    <t>26</t>
  </si>
  <si>
    <t>27</t>
  </si>
  <si>
    <t>998</t>
  </si>
  <si>
    <t>Přesun hmot</t>
  </si>
  <si>
    <t>998225111</t>
  </si>
  <si>
    <t>Přesun hmot pro pozemní komunikace s krytem z kamene, monolitickým betonovým nebo živičným</t>
  </si>
  <si>
    <t>05_2019b - SO 901 BĚŽECKÁ DRÁHA</t>
  </si>
  <si>
    <t>121101102</t>
  </si>
  <si>
    <t>Sejmutí ornice s přemístěním na vzdálenost do 150 m</t>
  </si>
  <si>
    <t>-476295576</t>
  </si>
  <si>
    <t>předpoklad zpětného použití na svahování 304m2 (*0,15m)</t>
  </si>
  <si>
    <t>běžecká dráha</t>
  </si>
  <si>
    <t>(365+304)*0,15</t>
  </si>
  <si>
    <t>-7890970</t>
  </si>
  <si>
    <t>Odkopávka DRÁHA ( - ornice)</t>
  </si>
  <si>
    <t>(20,5*0,6)+(7,5*2)-(28*5*0,15)</t>
  </si>
  <si>
    <t>-806525217</t>
  </si>
  <si>
    <t>Odkopávka DRÁHA</t>
  </si>
  <si>
    <t>6,3*0,5 'Přepočtené koeficientem množství</t>
  </si>
  <si>
    <t>1850452455</t>
  </si>
  <si>
    <t>trativod - odvodnění zemní pláně</t>
  </si>
  <si>
    <t>Běžecká dráha 72,85m</t>
  </si>
  <si>
    <t>(0,15*33)+(0,25*39,85)</t>
  </si>
  <si>
    <t>132302609</t>
  </si>
  <si>
    <t>Příplatek za lepivost u hloubení rýh š do 600 mm vedle kolejí ručně do 2 m3 v hornině tř. 4</t>
  </si>
  <si>
    <t>-521864127</t>
  </si>
  <si>
    <t>Běžecká dráha</t>
  </si>
  <si>
    <t>(0,15*33)+(0,25*51)</t>
  </si>
  <si>
    <t>17,7*0,5 'Přepočtené koeficientem množství</t>
  </si>
  <si>
    <t>1413859050</t>
  </si>
  <si>
    <t>Ornice</t>
  </si>
  <si>
    <t>Hřiště</t>
  </si>
  <si>
    <t>(648+21,6)*0,15</t>
  </si>
  <si>
    <t>(375+304)*0,15</t>
  </si>
  <si>
    <t>Odkopávky</t>
  </si>
  <si>
    <t>Odkopávka HŘIŠTĚ</t>
  </si>
  <si>
    <t>(36*18*0,36)-(36*18*0,15)</t>
  </si>
  <si>
    <t>-704775647</t>
  </si>
  <si>
    <t>1092830321</t>
  </si>
  <si>
    <t>940742968</t>
  </si>
  <si>
    <t>24*1,9 'Přepočtené koeficientem množství</t>
  </si>
  <si>
    <t>171101101</t>
  </si>
  <si>
    <t>Uložení sypaniny z hornin soudržných do násypů zhutněných na 95 % PS</t>
  </si>
  <si>
    <t>-1693541687</t>
  </si>
  <si>
    <t>Násyp</t>
  </si>
  <si>
    <t>běžecká dráha72,85</t>
  </si>
  <si>
    <t>(2,7*44,85)+(0,6*20,5)+(0,3*7,5)-(304*0,15)</t>
  </si>
  <si>
    <t>1816889130</t>
  </si>
  <si>
    <t>běžecká dráha 72,85</t>
  </si>
  <si>
    <t>90,045*1,9 'Přepočtené koeficientem množství</t>
  </si>
  <si>
    <t>181301102</t>
  </si>
  <si>
    <t>Rozprostření ornice tl vrstvy do 200 mm pl do 500 m2 v rovině nebo ve svahu do 1:5</t>
  </si>
  <si>
    <t>-1991355118</t>
  </si>
  <si>
    <t>Použití sejmuté ornice</t>
  </si>
  <si>
    <t>304</t>
  </si>
  <si>
    <t>181411121</t>
  </si>
  <si>
    <t>Založení lučního trávníku výsevem plochy do 1000 m2 v rovině a ve svahu do 1:5</t>
  </si>
  <si>
    <t>-1585202487</t>
  </si>
  <si>
    <t>005724100</t>
  </si>
  <si>
    <t>osivo směs travní parková rekreační</t>
  </si>
  <si>
    <t>kg</t>
  </si>
  <si>
    <t>166107004</t>
  </si>
  <si>
    <t>k*=0,02</t>
  </si>
  <si>
    <t>304*0,02 'Přepočtené koeficientem množství</t>
  </si>
  <si>
    <t>-1112520054</t>
  </si>
  <si>
    <t>365</t>
  </si>
  <si>
    <t>365*1,05 'Přepočtené koeficientem množství</t>
  </si>
  <si>
    <t>182201101</t>
  </si>
  <si>
    <t>Svahování násypů</t>
  </si>
  <si>
    <t>-636108380</t>
  </si>
  <si>
    <t>k*=1,02</t>
  </si>
  <si>
    <t>304*1,02 'Přepočtené koeficientem množství</t>
  </si>
  <si>
    <t>1389274394</t>
  </si>
  <si>
    <t>Běžecká dráha 72,85</t>
  </si>
  <si>
    <t>1034233317</t>
  </si>
  <si>
    <t>75,5</t>
  </si>
  <si>
    <t>1396881137</t>
  </si>
  <si>
    <t>75,5*1,1 'Přepočtené koeficientem množství</t>
  </si>
  <si>
    <t>272451600R</t>
  </si>
  <si>
    <t>D+M vrchní vrstva dráhy a hřiště ( Tartan = EPDM = TPV)</t>
  </si>
  <si>
    <t>-173790247</t>
  </si>
  <si>
    <t>576136121</t>
  </si>
  <si>
    <t>Asfaltový koberec otevřený AKO 8 (AKOJ) tl 40 mm š přes 3 m z modifikovaného asfaltu</t>
  </si>
  <si>
    <t>-1921117583</t>
  </si>
  <si>
    <t>576146321</t>
  </si>
  <si>
    <t>Asfaltový koberec otevřený AKO 16 (AKOH) tl 50 mm š přes 3 m z nemodifikovaného asfaltu</t>
  </si>
  <si>
    <t>161024822</t>
  </si>
  <si>
    <t>564831111</t>
  </si>
  <si>
    <t>Podklad ze štěrkodrtě ŠD tl 100 mm</t>
  </si>
  <si>
    <t>1229619745</t>
  </si>
  <si>
    <t>k*=1,03</t>
  </si>
  <si>
    <t>365*1,03 'Přepočtené koeficientem množství</t>
  </si>
  <si>
    <t>Podklad ze štěrkodrti ŠD s rozprostřením a zhutněním, po zhutnění tl. 150 mm</t>
  </si>
  <si>
    <t>1155568083</t>
  </si>
  <si>
    <t>916561111</t>
  </si>
  <si>
    <t>Osazení záhonového obrubníku betonového do lože z betonu s boční opěrou</t>
  </si>
  <si>
    <t>1383665859</t>
  </si>
  <si>
    <t>151</t>
  </si>
  <si>
    <t>592173030</t>
  </si>
  <si>
    <t>obrubník betonový zahradní přírodní šedá  50x5x20 cm</t>
  </si>
  <si>
    <t>-1608419074</t>
  </si>
  <si>
    <t>k*=2</t>
  </si>
  <si>
    <t>151*2 'Přepočtené koeficientem množství</t>
  </si>
  <si>
    <t>1175608012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</si>
</sst>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1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0" fontId="0" fillId="3" borderId="7" xfId="0" applyFont="1" applyFill="1" applyBorder="1" applyAlignment="1" applyProtection="1">
      <alignment vertical="center"/>
      <protection locked="0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5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0" fillId="3" borderId="0" xfId="0" applyFont="1" applyFill="1" applyAlignment="1" applyProtection="1">
      <alignment vertical="center"/>
      <protection locked="0"/>
    </xf>
    <xf numFmtId="0" fontId="15" fillId="3" borderId="0" xfId="0" applyFont="1" applyFill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3" borderId="16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  <protection locked="0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0" fillId="0" borderId="12" xfId="0" applyNumberFormat="1" applyFont="1" applyBorder="1" applyAlignment="1" applyProtection="1"/>
    <xf numFmtId="166" fontId="20" fillId="0" borderId="13" xfId="0" applyNumberFormat="1" applyFont="1" applyBorder="1" applyAlignment="1" applyProtection="1"/>
    <xf numFmtId="4" fontId="2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0" borderId="22" xfId="0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16" fillId="2" borderId="19" xfId="0" applyFont="1" applyFill="1" applyBorder="1" applyAlignment="1" applyProtection="1">
      <alignment horizontal="left" vertical="center"/>
      <protection locked="0"/>
    </xf>
    <xf numFmtId="0" fontId="1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6" fillId="0" borderId="20" xfId="0" applyNumberFormat="1" applyFont="1" applyBorder="1" applyAlignment="1" applyProtection="1">
      <alignment vertical="center"/>
    </xf>
    <xf numFmtId="166" fontId="16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84"/>
  <sheetViews>
    <sheetView showGridLines="0" tabSelected="1" workbookViewId="0">
      <selection activeCell="E9" sqref="E9:H9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3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3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1" t="s">
        <v>50</v>
      </c>
    </row>
    <row r="3" spans="1:46" s="1" customFormat="1" ht="6.95" customHeight="1" x14ac:dyDescent="0.2">
      <c r="B3" s="37"/>
      <c r="C3" s="38"/>
      <c r="D3" s="38"/>
      <c r="E3" s="38"/>
      <c r="F3" s="38"/>
      <c r="G3" s="38"/>
      <c r="H3" s="38"/>
      <c r="I3" s="39"/>
      <c r="J3" s="38"/>
      <c r="K3" s="38"/>
      <c r="L3" s="12"/>
      <c r="AT3" s="11" t="s">
        <v>49</v>
      </c>
    </row>
    <row r="4" spans="1:46" s="1" customFormat="1" ht="24.95" customHeight="1" x14ac:dyDescent="0.2">
      <c r="B4" s="12"/>
      <c r="D4" s="40" t="s">
        <v>51</v>
      </c>
      <c r="I4" s="36"/>
      <c r="L4" s="12"/>
      <c r="M4" s="41" t="s">
        <v>4</v>
      </c>
      <c r="AT4" s="11" t="s">
        <v>1</v>
      </c>
    </row>
    <row r="5" spans="1:46" s="1" customFormat="1" ht="6.95" customHeight="1" x14ac:dyDescent="0.2">
      <c r="B5" s="12"/>
      <c r="I5" s="36"/>
      <c r="L5" s="12"/>
    </row>
    <row r="6" spans="1:46" s="1" customFormat="1" ht="12" customHeight="1" x14ac:dyDescent="0.2">
      <c r="B6" s="12"/>
      <c r="D6" s="42" t="s">
        <v>5</v>
      </c>
      <c r="I6" s="36"/>
      <c r="L6" s="12"/>
    </row>
    <row r="7" spans="1:46" s="1" customFormat="1" ht="16.5" customHeight="1" x14ac:dyDescent="0.2">
      <c r="B7" s="12"/>
      <c r="E7" s="197" t="e">
        <f>#REF!</f>
        <v>#REF!</v>
      </c>
      <c r="F7" s="198"/>
      <c r="G7" s="198"/>
      <c r="H7" s="198"/>
      <c r="I7" s="36"/>
      <c r="L7" s="12"/>
    </row>
    <row r="8" spans="1:46" s="2" customFormat="1" ht="12" customHeight="1" x14ac:dyDescent="0.2">
      <c r="A8" s="18"/>
      <c r="B8" s="21"/>
      <c r="C8" s="18"/>
      <c r="D8" s="42" t="s">
        <v>52</v>
      </c>
      <c r="E8" s="18"/>
      <c r="F8" s="18"/>
      <c r="G8" s="18"/>
      <c r="H8" s="18"/>
      <c r="I8" s="43"/>
      <c r="J8" s="18"/>
      <c r="K8" s="18"/>
      <c r="L8" s="22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46" s="2" customFormat="1" ht="16.5" customHeight="1" x14ac:dyDescent="0.2">
      <c r="A9" s="18"/>
      <c r="B9" s="21"/>
      <c r="C9" s="18"/>
      <c r="D9" s="18"/>
      <c r="E9" s="199" t="s">
        <v>149</v>
      </c>
      <c r="F9" s="200"/>
      <c r="G9" s="200"/>
      <c r="H9" s="200"/>
      <c r="I9" s="43"/>
      <c r="J9" s="18"/>
      <c r="K9" s="18"/>
      <c r="L9" s="22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46" s="2" customFormat="1" ht="11.25" x14ac:dyDescent="0.2">
      <c r="A10" s="18"/>
      <c r="B10" s="21"/>
      <c r="C10" s="18"/>
      <c r="D10" s="18"/>
      <c r="E10" s="18"/>
      <c r="F10" s="18"/>
      <c r="G10" s="18"/>
      <c r="H10" s="18"/>
      <c r="I10" s="43"/>
      <c r="J10" s="18"/>
      <c r="K10" s="18"/>
      <c r="L10" s="22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46" s="2" customFormat="1" ht="12" customHeight="1" x14ac:dyDescent="0.2">
      <c r="A11" s="18"/>
      <c r="B11" s="21"/>
      <c r="C11" s="18"/>
      <c r="D11" s="42" t="s">
        <v>6</v>
      </c>
      <c r="E11" s="18"/>
      <c r="F11" s="44" t="s">
        <v>7</v>
      </c>
      <c r="G11" s="18"/>
      <c r="H11" s="18"/>
      <c r="I11" s="45" t="s">
        <v>8</v>
      </c>
      <c r="J11" s="44" t="s">
        <v>0</v>
      </c>
      <c r="K11" s="18"/>
      <c r="L11" s="22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46" s="2" customFormat="1" ht="12" customHeight="1" x14ac:dyDescent="0.2">
      <c r="A12" s="18"/>
      <c r="B12" s="21"/>
      <c r="C12" s="18"/>
      <c r="D12" s="42" t="s">
        <v>9</v>
      </c>
      <c r="E12" s="18"/>
      <c r="F12" s="44" t="s">
        <v>10</v>
      </c>
      <c r="G12" s="18"/>
      <c r="H12" s="18"/>
      <c r="I12" s="45" t="s">
        <v>11</v>
      </c>
      <c r="J12" s="46" t="e">
        <f>#REF!</f>
        <v>#REF!</v>
      </c>
      <c r="K12" s="18"/>
      <c r="L12" s="22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46" s="2" customFormat="1" ht="10.9" customHeight="1" x14ac:dyDescent="0.2">
      <c r="A13" s="18"/>
      <c r="B13" s="21"/>
      <c r="C13" s="18"/>
      <c r="D13" s="18"/>
      <c r="E13" s="18"/>
      <c r="F13" s="18"/>
      <c r="G13" s="18"/>
      <c r="H13" s="18"/>
      <c r="I13" s="43"/>
      <c r="J13" s="18"/>
      <c r="K13" s="18"/>
      <c r="L13" s="22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46" s="2" customFormat="1" ht="12" customHeight="1" x14ac:dyDescent="0.2">
      <c r="A14" s="18"/>
      <c r="B14" s="21"/>
      <c r="C14" s="18"/>
      <c r="D14" s="42" t="s">
        <v>12</v>
      </c>
      <c r="E14" s="18"/>
      <c r="F14" s="18"/>
      <c r="G14" s="18"/>
      <c r="H14" s="18"/>
      <c r="I14" s="45" t="s">
        <v>13</v>
      </c>
      <c r="J14" s="44" t="s">
        <v>14</v>
      </c>
      <c r="K14" s="18"/>
      <c r="L14" s="22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46" s="2" customFormat="1" ht="18" customHeight="1" x14ac:dyDescent="0.2">
      <c r="A15" s="18"/>
      <c r="B15" s="21"/>
      <c r="C15" s="18"/>
      <c r="D15" s="18"/>
      <c r="E15" s="44" t="s">
        <v>15</v>
      </c>
      <c r="F15" s="18"/>
      <c r="G15" s="18"/>
      <c r="H15" s="18"/>
      <c r="I15" s="45" t="s">
        <v>16</v>
      </c>
      <c r="J15" s="44" t="s">
        <v>0</v>
      </c>
      <c r="K15" s="18"/>
      <c r="L15" s="22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46" s="2" customFormat="1" ht="6.95" customHeight="1" x14ac:dyDescent="0.2">
      <c r="A16" s="18"/>
      <c r="B16" s="21"/>
      <c r="C16" s="18"/>
      <c r="D16" s="18"/>
      <c r="E16" s="18"/>
      <c r="F16" s="18"/>
      <c r="G16" s="18"/>
      <c r="H16" s="18"/>
      <c r="I16" s="43"/>
      <c r="J16" s="18"/>
      <c r="K16" s="18"/>
      <c r="L16" s="22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" customFormat="1" ht="12" customHeight="1" x14ac:dyDescent="0.2">
      <c r="A17" s="18"/>
      <c r="B17" s="21"/>
      <c r="C17" s="18"/>
      <c r="D17" s="42" t="s">
        <v>17</v>
      </c>
      <c r="E17" s="18"/>
      <c r="F17" s="18"/>
      <c r="G17" s="18"/>
      <c r="H17" s="18"/>
      <c r="I17" s="45" t="s">
        <v>13</v>
      </c>
      <c r="J17" s="16" t="e">
        <f>#REF!</f>
        <v>#REF!</v>
      </c>
      <c r="K17" s="18"/>
      <c r="L17" s="22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" customFormat="1" ht="18" customHeight="1" x14ac:dyDescent="0.2">
      <c r="A18" s="18"/>
      <c r="B18" s="21"/>
      <c r="C18" s="18"/>
      <c r="D18" s="18"/>
      <c r="E18" s="201" t="e">
        <f>#REF!</f>
        <v>#REF!</v>
      </c>
      <c r="F18" s="202"/>
      <c r="G18" s="202"/>
      <c r="H18" s="202"/>
      <c r="I18" s="45" t="s">
        <v>16</v>
      </c>
      <c r="J18" s="16" t="e">
        <f>#REF!</f>
        <v>#REF!</v>
      </c>
      <c r="K18" s="18"/>
      <c r="L18" s="22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" customFormat="1" ht="6.95" customHeight="1" x14ac:dyDescent="0.2">
      <c r="A19" s="18"/>
      <c r="B19" s="21"/>
      <c r="C19" s="18"/>
      <c r="D19" s="18"/>
      <c r="E19" s="18"/>
      <c r="F19" s="18"/>
      <c r="G19" s="18"/>
      <c r="H19" s="18"/>
      <c r="I19" s="43"/>
      <c r="J19" s="18"/>
      <c r="K19" s="18"/>
      <c r="L19" s="22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" customFormat="1" ht="12" customHeight="1" x14ac:dyDescent="0.2">
      <c r="A20" s="18"/>
      <c r="B20" s="21"/>
      <c r="C20" s="18"/>
      <c r="D20" s="42" t="s">
        <v>18</v>
      </c>
      <c r="E20" s="18"/>
      <c r="F20" s="18"/>
      <c r="G20" s="18"/>
      <c r="H20" s="18"/>
      <c r="I20" s="45" t="s">
        <v>13</v>
      </c>
      <c r="J20" s="44" t="s">
        <v>19</v>
      </c>
      <c r="K20" s="18"/>
      <c r="L20" s="22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" customFormat="1" ht="18" customHeight="1" x14ac:dyDescent="0.2">
      <c r="A21" s="18"/>
      <c r="B21" s="21"/>
      <c r="C21" s="18"/>
      <c r="D21" s="18"/>
      <c r="E21" s="44" t="s">
        <v>20</v>
      </c>
      <c r="F21" s="18"/>
      <c r="G21" s="18"/>
      <c r="H21" s="18"/>
      <c r="I21" s="45" t="s">
        <v>16</v>
      </c>
      <c r="J21" s="44" t="s">
        <v>0</v>
      </c>
      <c r="K21" s="18"/>
      <c r="L21" s="22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" customFormat="1" ht="6.95" customHeight="1" x14ac:dyDescent="0.2">
      <c r="A22" s="18"/>
      <c r="B22" s="21"/>
      <c r="C22" s="18"/>
      <c r="D22" s="18"/>
      <c r="E22" s="18"/>
      <c r="F22" s="18"/>
      <c r="G22" s="18"/>
      <c r="H22" s="18"/>
      <c r="I22" s="43"/>
      <c r="J22" s="18"/>
      <c r="K22" s="18"/>
      <c r="L22" s="22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" customFormat="1" ht="12" customHeight="1" x14ac:dyDescent="0.2">
      <c r="A23" s="18"/>
      <c r="B23" s="21"/>
      <c r="C23" s="18"/>
      <c r="D23" s="42" t="s">
        <v>22</v>
      </c>
      <c r="E23" s="18"/>
      <c r="F23" s="18"/>
      <c r="G23" s="18"/>
      <c r="H23" s="18"/>
      <c r="I23" s="45" t="s">
        <v>13</v>
      </c>
      <c r="J23" s="44" t="s">
        <v>19</v>
      </c>
      <c r="K23" s="18"/>
      <c r="L23" s="22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" customFormat="1" ht="18" customHeight="1" x14ac:dyDescent="0.2">
      <c r="A24" s="18"/>
      <c r="B24" s="21"/>
      <c r="C24" s="18"/>
      <c r="D24" s="18"/>
      <c r="E24" s="44" t="s">
        <v>20</v>
      </c>
      <c r="F24" s="18"/>
      <c r="G24" s="18"/>
      <c r="H24" s="18"/>
      <c r="I24" s="45" t="s">
        <v>16</v>
      </c>
      <c r="J24" s="44" t="s">
        <v>0</v>
      </c>
      <c r="K24" s="18"/>
      <c r="L24" s="22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" customFormat="1" ht="6.95" customHeight="1" x14ac:dyDescent="0.2">
      <c r="A25" s="18"/>
      <c r="B25" s="21"/>
      <c r="C25" s="18"/>
      <c r="D25" s="18"/>
      <c r="E25" s="18"/>
      <c r="F25" s="18"/>
      <c r="G25" s="18"/>
      <c r="H25" s="18"/>
      <c r="I25" s="43"/>
      <c r="J25" s="18"/>
      <c r="K25" s="18"/>
      <c r="L25" s="22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" customFormat="1" ht="12" customHeight="1" x14ac:dyDescent="0.2">
      <c r="A26" s="18"/>
      <c r="B26" s="21"/>
      <c r="C26" s="18"/>
      <c r="D26" s="42" t="s">
        <v>23</v>
      </c>
      <c r="E26" s="18"/>
      <c r="F26" s="18"/>
      <c r="G26" s="18"/>
      <c r="H26" s="18"/>
      <c r="I26" s="43"/>
      <c r="J26" s="18"/>
      <c r="K26" s="18"/>
      <c r="L26" s="22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3" customFormat="1" ht="16.5" customHeight="1" x14ac:dyDescent="0.2">
      <c r="A27" s="47"/>
      <c r="B27" s="48"/>
      <c r="C27" s="47"/>
      <c r="D27" s="47"/>
      <c r="E27" s="203" t="s">
        <v>0</v>
      </c>
      <c r="F27" s="203"/>
      <c r="G27" s="203"/>
      <c r="H27" s="203"/>
      <c r="I27" s="49"/>
      <c r="J27" s="47"/>
      <c r="K27" s="47"/>
      <c r="L27" s="50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</row>
    <row r="28" spans="1:31" s="2" customFormat="1" ht="6.95" customHeight="1" x14ac:dyDescent="0.2">
      <c r="A28" s="18"/>
      <c r="B28" s="21"/>
      <c r="C28" s="18"/>
      <c r="D28" s="18"/>
      <c r="E28" s="18"/>
      <c r="F28" s="18"/>
      <c r="G28" s="18"/>
      <c r="H28" s="18"/>
      <c r="I28" s="43"/>
      <c r="J28" s="18"/>
      <c r="K28" s="18"/>
      <c r="L28" s="22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" customFormat="1" ht="6.95" customHeight="1" x14ac:dyDescent="0.2">
      <c r="A29" s="18"/>
      <c r="B29" s="21"/>
      <c r="C29" s="18"/>
      <c r="D29" s="51"/>
      <c r="E29" s="51"/>
      <c r="F29" s="51"/>
      <c r="G29" s="51"/>
      <c r="H29" s="51"/>
      <c r="I29" s="52"/>
      <c r="J29" s="51"/>
      <c r="K29" s="51"/>
      <c r="L29" s="22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" customFormat="1" ht="25.35" customHeight="1" x14ac:dyDescent="0.2">
      <c r="A30" s="18"/>
      <c r="B30" s="21"/>
      <c r="C30" s="18"/>
      <c r="D30" s="53" t="s">
        <v>24</v>
      </c>
      <c r="E30" s="18"/>
      <c r="F30" s="18"/>
      <c r="G30" s="18"/>
      <c r="H30" s="18"/>
      <c r="I30" s="43"/>
      <c r="J30" s="54">
        <f>ROUND(J121, 2)</f>
        <v>0</v>
      </c>
      <c r="K30" s="18"/>
      <c r="L30" s="22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" customFormat="1" ht="6.95" customHeight="1" x14ac:dyDescent="0.2">
      <c r="A31" s="18"/>
      <c r="B31" s="21"/>
      <c r="C31" s="18"/>
      <c r="D31" s="51"/>
      <c r="E31" s="51"/>
      <c r="F31" s="51"/>
      <c r="G31" s="51"/>
      <c r="H31" s="51"/>
      <c r="I31" s="52"/>
      <c r="J31" s="51"/>
      <c r="K31" s="51"/>
      <c r="L31" s="22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" customFormat="1" ht="14.45" customHeight="1" x14ac:dyDescent="0.2">
      <c r="A32" s="18"/>
      <c r="B32" s="21"/>
      <c r="C32" s="18"/>
      <c r="D32" s="18"/>
      <c r="E32" s="18"/>
      <c r="F32" s="55" t="s">
        <v>26</v>
      </c>
      <c r="G32" s="18"/>
      <c r="H32" s="18"/>
      <c r="I32" s="56" t="s">
        <v>25</v>
      </c>
      <c r="J32" s="55" t="s">
        <v>27</v>
      </c>
      <c r="K32" s="18"/>
      <c r="L32" s="22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" customFormat="1" ht="14.45" customHeight="1" x14ac:dyDescent="0.2">
      <c r="A33" s="18"/>
      <c r="B33" s="21"/>
      <c r="C33" s="18"/>
      <c r="D33" s="57" t="s">
        <v>28</v>
      </c>
      <c r="E33" s="42" t="s">
        <v>29</v>
      </c>
      <c r="F33" s="58">
        <f>ROUND((SUM(BE121:BE283)),  2)</f>
        <v>0</v>
      </c>
      <c r="G33" s="18"/>
      <c r="H33" s="18"/>
      <c r="I33" s="59">
        <v>0.21</v>
      </c>
      <c r="J33" s="58">
        <f>ROUND(((SUM(BE121:BE283))*I33),  2)</f>
        <v>0</v>
      </c>
      <c r="K33" s="18"/>
      <c r="L33" s="22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" customFormat="1" ht="14.45" customHeight="1" x14ac:dyDescent="0.2">
      <c r="A34" s="18"/>
      <c r="B34" s="21"/>
      <c r="C34" s="18"/>
      <c r="D34" s="18"/>
      <c r="E34" s="42" t="s">
        <v>30</v>
      </c>
      <c r="F34" s="58">
        <f>ROUND((SUM(BF121:BF283)),  2)</f>
        <v>0</v>
      </c>
      <c r="G34" s="18"/>
      <c r="H34" s="18"/>
      <c r="I34" s="59">
        <v>0.15</v>
      </c>
      <c r="J34" s="58">
        <f>ROUND(((SUM(BF121:BF283))*I34),  2)</f>
        <v>0</v>
      </c>
      <c r="K34" s="18"/>
      <c r="L34" s="22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" customFormat="1" ht="14.45" hidden="1" customHeight="1" x14ac:dyDescent="0.2">
      <c r="A35" s="18"/>
      <c r="B35" s="21"/>
      <c r="C35" s="18"/>
      <c r="D35" s="18"/>
      <c r="E35" s="42" t="s">
        <v>31</v>
      </c>
      <c r="F35" s="58">
        <f>ROUND((SUM(BG121:BG283)),  2)</f>
        <v>0</v>
      </c>
      <c r="G35" s="18"/>
      <c r="H35" s="18"/>
      <c r="I35" s="59">
        <v>0.21</v>
      </c>
      <c r="J35" s="58">
        <f>0</f>
        <v>0</v>
      </c>
      <c r="K35" s="18"/>
      <c r="L35" s="22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" customFormat="1" ht="14.45" hidden="1" customHeight="1" x14ac:dyDescent="0.2">
      <c r="A36" s="18"/>
      <c r="B36" s="21"/>
      <c r="C36" s="18"/>
      <c r="D36" s="18"/>
      <c r="E36" s="42" t="s">
        <v>32</v>
      </c>
      <c r="F36" s="58">
        <f>ROUND((SUM(BH121:BH283)),  2)</f>
        <v>0</v>
      </c>
      <c r="G36" s="18"/>
      <c r="H36" s="18"/>
      <c r="I36" s="59">
        <v>0.15</v>
      </c>
      <c r="J36" s="58">
        <f>0</f>
        <v>0</v>
      </c>
      <c r="K36" s="18"/>
      <c r="L36" s="22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" customFormat="1" ht="14.45" hidden="1" customHeight="1" x14ac:dyDescent="0.2">
      <c r="A37" s="18"/>
      <c r="B37" s="21"/>
      <c r="C37" s="18"/>
      <c r="D37" s="18"/>
      <c r="E37" s="42" t="s">
        <v>33</v>
      </c>
      <c r="F37" s="58">
        <f>ROUND((SUM(BI121:BI283)),  2)</f>
        <v>0</v>
      </c>
      <c r="G37" s="18"/>
      <c r="H37" s="18"/>
      <c r="I37" s="59">
        <v>0</v>
      </c>
      <c r="J37" s="58">
        <f>0</f>
        <v>0</v>
      </c>
      <c r="K37" s="18"/>
      <c r="L37" s="22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" customFormat="1" ht="6.95" customHeight="1" x14ac:dyDescent="0.2">
      <c r="A38" s="18"/>
      <c r="B38" s="21"/>
      <c r="C38" s="18"/>
      <c r="D38" s="18"/>
      <c r="E38" s="18"/>
      <c r="F38" s="18"/>
      <c r="G38" s="18"/>
      <c r="H38" s="18"/>
      <c r="I38" s="43"/>
      <c r="J38" s="18"/>
      <c r="K38" s="18"/>
      <c r="L38" s="22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" customFormat="1" ht="25.35" customHeight="1" x14ac:dyDescent="0.2">
      <c r="A39" s="18"/>
      <c r="B39" s="21"/>
      <c r="C39" s="60"/>
      <c r="D39" s="61" t="s">
        <v>34</v>
      </c>
      <c r="E39" s="62"/>
      <c r="F39" s="62"/>
      <c r="G39" s="63" t="s">
        <v>35</v>
      </c>
      <c r="H39" s="64" t="s">
        <v>36</v>
      </c>
      <c r="I39" s="65"/>
      <c r="J39" s="66">
        <f>SUM(J30:J37)</f>
        <v>0</v>
      </c>
      <c r="K39" s="67"/>
      <c r="L39" s="22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" customFormat="1" ht="14.45" customHeight="1" x14ac:dyDescent="0.2">
      <c r="A40" s="18"/>
      <c r="B40" s="21"/>
      <c r="C40" s="18"/>
      <c r="D40" s="18"/>
      <c r="E40" s="18"/>
      <c r="F40" s="18"/>
      <c r="G40" s="18"/>
      <c r="H40" s="18"/>
      <c r="I40" s="43"/>
      <c r="J40" s="18"/>
      <c r="K40" s="18"/>
      <c r="L40" s="22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 s="1" customFormat="1" ht="14.45" customHeight="1" x14ac:dyDescent="0.2">
      <c r="B41" s="12"/>
      <c r="I41" s="36"/>
      <c r="L41" s="12"/>
    </row>
    <row r="42" spans="1:31" s="1" customFormat="1" ht="14.45" customHeight="1" x14ac:dyDescent="0.2">
      <c r="B42" s="12"/>
      <c r="I42" s="36"/>
      <c r="L42" s="12"/>
    </row>
    <row r="43" spans="1:31" s="1" customFormat="1" ht="14.45" customHeight="1" x14ac:dyDescent="0.2">
      <c r="B43" s="12"/>
      <c r="I43" s="36"/>
      <c r="L43" s="12"/>
    </row>
    <row r="44" spans="1:31" s="1" customFormat="1" ht="14.45" customHeight="1" x14ac:dyDescent="0.2">
      <c r="B44" s="12"/>
      <c r="I44" s="36"/>
      <c r="L44" s="12"/>
    </row>
    <row r="45" spans="1:31" s="1" customFormat="1" ht="14.45" customHeight="1" x14ac:dyDescent="0.2">
      <c r="B45" s="12"/>
      <c r="I45" s="36"/>
      <c r="L45" s="12"/>
    </row>
    <row r="46" spans="1:31" s="1" customFormat="1" ht="14.45" customHeight="1" x14ac:dyDescent="0.2">
      <c r="B46" s="12"/>
      <c r="I46" s="36"/>
      <c r="L46" s="12"/>
    </row>
    <row r="47" spans="1:31" s="1" customFormat="1" ht="14.45" customHeight="1" x14ac:dyDescent="0.2">
      <c r="B47" s="12"/>
      <c r="I47" s="36"/>
      <c r="L47" s="12"/>
    </row>
    <row r="48" spans="1:31" s="1" customFormat="1" ht="14.45" customHeight="1" x14ac:dyDescent="0.2">
      <c r="B48" s="12"/>
      <c r="I48" s="36"/>
      <c r="L48" s="12"/>
    </row>
    <row r="49" spans="1:31" s="1" customFormat="1" ht="14.45" customHeight="1" x14ac:dyDescent="0.2">
      <c r="B49" s="12"/>
      <c r="I49" s="36"/>
      <c r="L49" s="12"/>
    </row>
    <row r="50" spans="1:31" s="2" customFormat="1" ht="14.45" customHeight="1" x14ac:dyDescent="0.2">
      <c r="B50" s="22"/>
      <c r="D50" s="68" t="s">
        <v>37</v>
      </c>
      <c r="E50" s="69"/>
      <c r="F50" s="69"/>
      <c r="G50" s="68" t="s">
        <v>38</v>
      </c>
      <c r="H50" s="69"/>
      <c r="I50" s="70"/>
      <c r="J50" s="69"/>
      <c r="K50" s="69"/>
      <c r="L50" s="22"/>
    </row>
    <row r="51" spans="1:31" ht="11.25" x14ac:dyDescent="0.2">
      <c r="B51" s="12"/>
      <c r="L51" s="12"/>
    </row>
    <row r="52" spans="1:31" ht="11.25" x14ac:dyDescent="0.2">
      <c r="B52" s="12"/>
      <c r="L52" s="12"/>
    </row>
    <row r="53" spans="1:31" ht="11.25" x14ac:dyDescent="0.2">
      <c r="B53" s="12"/>
      <c r="L53" s="12"/>
    </row>
    <row r="54" spans="1:31" ht="11.25" x14ac:dyDescent="0.2">
      <c r="B54" s="12"/>
      <c r="L54" s="12"/>
    </row>
    <row r="55" spans="1:31" ht="11.25" x14ac:dyDescent="0.2">
      <c r="B55" s="12"/>
      <c r="L55" s="12"/>
    </row>
    <row r="56" spans="1:31" ht="11.25" x14ac:dyDescent="0.2">
      <c r="B56" s="12"/>
      <c r="L56" s="12"/>
    </row>
    <row r="57" spans="1:31" ht="11.25" x14ac:dyDescent="0.2">
      <c r="B57" s="12"/>
      <c r="L57" s="12"/>
    </row>
    <row r="58" spans="1:31" ht="11.25" x14ac:dyDescent="0.2">
      <c r="B58" s="12"/>
      <c r="L58" s="12"/>
    </row>
    <row r="59" spans="1:31" ht="11.25" x14ac:dyDescent="0.2">
      <c r="B59" s="12"/>
      <c r="L59" s="12"/>
    </row>
    <row r="60" spans="1:31" ht="11.25" x14ac:dyDescent="0.2">
      <c r="B60" s="12"/>
      <c r="L60" s="12"/>
    </row>
    <row r="61" spans="1:31" s="2" customFormat="1" ht="12.75" x14ac:dyDescent="0.2">
      <c r="A61" s="18"/>
      <c r="B61" s="21"/>
      <c r="C61" s="18"/>
      <c r="D61" s="71" t="s">
        <v>39</v>
      </c>
      <c r="E61" s="72"/>
      <c r="F61" s="73" t="s">
        <v>40</v>
      </c>
      <c r="G61" s="71" t="s">
        <v>39</v>
      </c>
      <c r="H61" s="72"/>
      <c r="I61" s="74"/>
      <c r="J61" s="75" t="s">
        <v>40</v>
      </c>
      <c r="K61" s="72"/>
      <c r="L61" s="22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 ht="11.25" x14ac:dyDescent="0.2">
      <c r="B62" s="12"/>
      <c r="L62" s="12"/>
    </row>
    <row r="63" spans="1:31" ht="11.25" x14ac:dyDescent="0.2">
      <c r="B63" s="12"/>
      <c r="L63" s="12"/>
    </row>
    <row r="64" spans="1:31" ht="11.25" x14ac:dyDescent="0.2">
      <c r="B64" s="12"/>
      <c r="L64" s="12"/>
    </row>
    <row r="65" spans="1:31" s="2" customFormat="1" ht="12.75" x14ac:dyDescent="0.2">
      <c r="A65" s="18"/>
      <c r="B65" s="21"/>
      <c r="C65" s="18"/>
      <c r="D65" s="68" t="s">
        <v>41</v>
      </c>
      <c r="E65" s="76"/>
      <c r="F65" s="76"/>
      <c r="G65" s="68" t="s">
        <v>42</v>
      </c>
      <c r="H65" s="76"/>
      <c r="I65" s="77"/>
      <c r="J65" s="76"/>
      <c r="K65" s="76"/>
      <c r="L65" s="22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 ht="11.25" x14ac:dyDescent="0.2">
      <c r="B66" s="12"/>
      <c r="L66" s="12"/>
    </row>
    <row r="67" spans="1:31" ht="11.25" x14ac:dyDescent="0.2">
      <c r="B67" s="12"/>
      <c r="L67" s="12"/>
    </row>
    <row r="68" spans="1:31" ht="11.25" x14ac:dyDescent="0.2">
      <c r="B68" s="12"/>
      <c r="L68" s="12"/>
    </row>
    <row r="69" spans="1:31" ht="11.25" x14ac:dyDescent="0.2">
      <c r="B69" s="12"/>
      <c r="L69" s="12"/>
    </row>
    <row r="70" spans="1:31" ht="11.25" x14ac:dyDescent="0.2">
      <c r="B70" s="12"/>
      <c r="L70" s="12"/>
    </row>
    <row r="71" spans="1:31" ht="11.25" x14ac:dyDescent="0.2">
      <c r="B71" s="12"/>
      <c r="L71" s="12"/>
    </row>
    <row r="72" spans="1:31" ht="11.25" x14ac:dyDescent="0.2">
      <c r="B72" s="12"/>
      <c r="L72" s="12"/>
    </row>
    <row r="73" spans="1:31" ht="11.25" x14ac:dyDescent="0.2">
      <c r="B73" s="12"/>
      <c r="L73" s="12"/>
    </row>
    <row r="74" spans="1:31" ht="11.25" x14ac:dyDescent="0.2">
      <c r="B74" s="12"/>
      <c r="L74" s="12"/>
    </row>
    <row r="75" spans="1:31" ht="11.25" x14ac:dyDescent="0.2">
      <c r="B75" s="12"/>
      <c r="L75" s="12"/>
    </row>
    <row r="76" spans="1:31" s="2" customFormat="1" ht="12.75" x14ac:dyDescent="0.2">
      <c r="A76" s="18"/>
      <c r="B76" s="21"/>
      <c r="C76" s="18"/>
      <c r="D76" s="71" t="s">
        <v>39</v>
      </c>
      <c r="E76" s="72"/>
      <c r="F76" s="73" t="s">
        <v>40</v>
      </c>
      <c r="G76" s="71" t="s">
        <v>39</v>
      </c>
      <c r="H76" s="72"/>
      <c r="I76" s="74"/>
      <c r="J76" s="75" t="s">
        <v>40</v>
      </c>
      <c r="K76" s="72"/>
      <c r="L76" s="22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" customFormat="1" ht="14.45" customHeight="1" x14ac:dyDescent="0.2">
      <c r="A77" s="18"/>
      <c r="B77" s="78"/>
      <c r="C77" s="79"/>
      <c r="D77" s="79"/>
      <c r="E77" s="79"/>
      <c r="F77" s="79"/>
      <c r="G77" s="79"/>
      <c r="H77" s="79"/>
      <c r="I77" s="80"/>
      <c r="J77" s="79"/>
      <c r="K77" s="79"/>
      <c r="L77" s="22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" customFormat="1" ht="6.95" customHeight="1" x14ac:dyDescent="0.2">
      <c r="A81" s="18"/>
      <c r="B81" s="81"/>
      <c r="C81" s="82"/>
      <c r="D81" s="82"/>
      <c r="E81" s="82"/>
      <c r="F81" s="82"/>
      <c r="G81" s="82"/>
      <c r="H81" s="82"/>
      <c r="I81" s="83"/>
      <c r="J81" s="82"/>
      <c r="K81" s="82"/>
      <c r="L81" s="22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" customFormat="1" ht="24.95" customHeight="1" x14ac:dyDescent="0.2">
      <c r="A82" s="18"/>
      <c r="B82" s="19"/>
      <c r="C82" s="13" t="s">
        <v>53</v>
      </c>
      <c r="D82" s="20"/>
      <c r="E82" s="20"/>
      <c r="F82" s="20"/>
      <c r="G82" s="20"/>
      <c r="H82" s="20"/>
      <c r="I82" s="43"/>
      <c r="J82" s="20"/>
      <c r="K82" s="20"/>
      <c r="L82" s="22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" customFormat="1" ht="6.95" customHeight="1" x14ac:dyDescent="0.2">
      <c r="A83" s="18"/>
      <c r="B83" s="19"/>
      <c r="C83" s="20"/>
      <c r="D83" s="20"/>
      <c r="E83" s="20"/>
      <c r="F83" s="20"/>
      <c r="G83" s="20"/>
      <c r="H83" s="20"/>
      <c r="I83" s="43"/>
      <c r="J83" s="20"/>
      <c r="K83" s="20"/>
      <c r="L83" s="22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" customFormat="1" ht="12" customHeight="1" x14ac:dyDescent="0.2">
      <c r="A84" s="18"/>
      <c r="B84" s="19"/>
      <c r="C84" s="15" t="s">
        <v>5</v>
      </c>
      <c r="D84" s="20"/>
      <c r="E84" s="20"/>
      <c r="F84" s="20"/>
      <c r="G84" s="20"/>
      <c r="H84" s="20"/>
      <c r="I84" s="43"/>
      <c r="J84" s="20"/>
      <c r="K84" s="20"/>
      <c r="L84" s="22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" customFormat="1" ht="16.5" customHeight="1" x14ac:dyDescent="0.2">
      <c r="A85" s="18"/>
      <c r="B85" s="19"/>
      <c r="C85" s="20"/>
      <c r="D85" s="20"/>
      <c r="E85" s="204" t="e">
        <f>E7</f>
        <v>#REF!</v>
      </c>
      <c r="F85" s="205"/>
      <c r="G85" s="205"/>
      <c r="H85" s="205"/>
      <c r="I85" s="43"/>
      <c r="J85" s="20"/>
      <c r="K85" s="20"/>
      <c r="L85" s="22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" customFormat="1" ht="12" customHeight="1" x14ac:dyDescent="0.2">
      <c r="A86" s="18"/>
      <c r="B86" s="19"/>
      <c r="C86" s="15" t="s">
        <v>52</v>
      </c>
      <c r="D86" s="20"/>
      <c r="E86" s="20"/>
      <c r="F86" s="20"/>
      <c r="G86" s="20"/>
      <c r="H86" s="20"/>
      <c r="I86" s="43"/>
      <c r="J86" s="20"/>
      <c r="K86" s="20"/>
      <c r="L86" s="22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" customFormat="1" ht="16.5" customHeight="1" x14ac:dyDescent="0.2">
      <c r="A87" s="18"/>
      <c r="B87" s="19"/>
      <c r="C87" s="20"/>
      <c r="D87" s="20"/>
      <c r="E87" s="195" t="str">
        <f>E9</f>
        <v>05_2019b - SO 901 BĚŽECKÁ DRÁHA</v>
      </c>
      <c r="F87" s="206"/>
      <c r="G87" s="206"/>
      <c r="H87" s="206"/>
      <c r="I87" s="43"/>
      <c r="J87" s="20"/>
      <c r="K87" s="20"/>
      <c r="L87" s="22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" customFormat="1" ht="6.95" customHeight="1" x14ac:dyDescent="0.2">
      <c r="A88" s="18"/>
      <c r="B88" s="19"/>
      <c r="C88" s="20"/>
      <c r="D88" s="20"/>
      <c r="E88" s="20"/>
      <c r="F88" s="20"/>
      <c r="G88" s="20"/>
      <c r="H88" s="20"/>
      <c r="I88" s="43"/>
      <c r="J88" s="20"/>
      <c r="K88" s="20"/>
      <c r="L88" s="22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" customFormat="1" ht="12" customHeight="1" x14ac:dyDescent="0.2">
      <c r="A89" s="18"/>
      <c r="B89" s="19"/>
      <c r="C89" s="15" t="s">
        <v>9</v>
      </c>
      <c r="D89" s="20"/>
      <c r="E89" s="20"/>
      <c r="F89" s="14" t="str">
        <f>F12</f>
        <v>Ústí nad Orlicí</v>
      </c>
      <c r="G89" s="20"/>
      <c r="H89" s="20"/>
      <c r="I89" s="45" t="s">
        <v>11</v>
      </c>
      <c r="J89" s="27" t="e">
        <f>IF(J12="","",J12)</f>
        <v>#REF!</v>
      </c>
      <c r="K89" s="20"/>
      <c r="L89" s="22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" customFormat="1" ht="6.95" customHeight="1" x14ac:dyDescent="0.2">
      <c r="A90" s="18"/>
      <c r="B90" s="19"/>
      <c r="C90" s="20"/>
      <c r="D90" s="20"/>
      <c r="E90" s="20"/>
      <c r="F90" s="20"/>
      <c r="G90" s="20"/>
      <c r="H90" s="20"/>
      <c r="I90" s="43"/>
      <c r="J90" s="20"/>
      <c r="K90" s="20"/>
      <c r="L90" s="22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" customFormat="1" ht="25.7" customHeight="1" x14ac:dyDescent="0.2">
      <c r="A91" s="18"/>
      <c r="B91" s="19"/>
      <c r="C91" s="15" t="s">
        <v>12</v>
      </c>
      <c r="D91" s="20"/>
      <c r="E91" s="20"/>
      <c r="F91" s="14" t="str">
        <f>E15</f>
        <v>Město Ústí nad Orlicí</v>
      </c>
      <c r="G91" s="20"/>
      <c r="H91" s="20"/>
      <c r="I91" s="45" t="s">
        <v>18</v>
      </c>
      <c r="J91" s="17" t="str">
        <f>E21</f>
        <v>SELLA&amp;AGRETA s.r.o.</v>
      </c>
      <c r="K91" s="20"/>
      <c r="L91" s="22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" customFormat="1" ht="25.7" customHeight="1" x14ac:dyDescent="0.2">
      <c r="A92" s="18"/>
      <c r="B92" s="19"/>
      <c r="C92" s="15" t="s">
        <v>17</v>
      </c>
      <c r="D92" s="20"/>
      <c r="E92" s="20"/>
      <c r="F92" s="14" t="e">
        <f>IF(E18="","",E18)</f>
        <v>#REF!</v>
      </c>
      <c r="G92" s="20"/>
      <c r="H92" s="20"/>
      <c r="I92" s="45" t="s">
        <v>22</v>
      </c>
      <c r="J92" s="17" t="str">
        <f>E24</f>
        <v>SELLA&amp;AGRETA s.r.o.</v>
      </c>
      <c r="K92" s="20"/>
      <c r="L92" s="22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" customFormat="1" ht="10.35" customHeight="1" x14ac:dyDescent="0.2">
      <c r="A93" s="18"/>
      <c r="B93" s="19"/>
      <c r="C93" s="20"/>
      <c r="D93" s="20"/>
      <c r="E93" s="20"/>
      <c r="F93" s="20"/>
      <c r="G93" s="20"/>
      <c r="H93" s="20"/>
      <c r="I93" s="43"/>
      <c r="J93" s="20"/>
      <c r="K93" s="20"/>
      <c r="L93" s="22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" customFormat="1" ht="29.25" customHeight="1" x14ac:dyDescent="0.2">
      <c r="A94" s="18"/>
      <c r="B94" s="19"/>
      <c r="C94" s="84" t="s">
        <v>54</v>
      </c>
      <c r="D94" s="85"/>
      <c r="E94" s="85"/>
      <c r="F94" s="85"/>
      <c r="G94" s="85"/>
      <c r="H94" s="85"/>
      <c r="I94" s="86"/>
      <c r="J94" s="87" t="s">
        <v>55</v>
      </c>
      <c r="K94" s="85"/>
      <c r="L94" s="22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" customFormat="1" ht="10.35" customHeight="1" x14ac:dyDescent="0.2">
      <c r="A95" s="18"/>
      <c r="B95" s="19"/>
      <c r="C95" s="20"/>
      <c r="D95" s="20"/>
      <c r="E95" s="20"/>
      <c r="F95" s="20"/>
      <c r="G95" s="20"/>
      <c r="H95" s="20"/>
      <c r="I95" s="43"/>
      <c r="J95" s="20"/>
      <c r="K95" s="20"/>
      <c r="L95" s="22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" customFormat="1" ht="22.9" customHeight="1" x14ac:dyDescent="0.2">
      <c r="A96" s="18"/>
      <c r="B96" s="19"/>
      <c r="C96" s="88" t="s">
        <v>56</v>
      </c>
      <c r="D96" s="20"/>
      <c r="E96" s="20"/>
      <c r="F96" s="20"/>
      <c r="G96" s="20"/>
      <c r="H96" s="20"/>
      <c r="I96" s="43"/>
      <c r="J96" s="35">
        <f>J121</f>
        <v>0</v>
      </c>
      <c r="K96" s="20"/>
      <c r="L96" s="22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11" t="s">
        <v>57</v>
      </c>
    </row>
    <row r="97" spans="1:31" s="4" customFormat="1" ht="24.95" customHeight="1" x14ac:dyDescent="0.2">
      <c r="B97" s="89"/>
      <c r="C97" s="90"/>
      <c r="D97" s="91" t="s">
        <v>58</v>
      </c>
      <c r="E97" s="92"/>
      <c r="F97" s="92"/>
      <c r="G97" s="92"/>
      <c r="H97" s="92"/>
      <c r="I97" s="93"/>
      <c r="J97" s="94">
        <f>J122</f>
        <v>0</v>
      </c>
      <c r="K97" s="90"/>
      <c r="L97" s="95"/>
    </row>
    <row r="98" spans="1:31" s="5" customFormat="1" ht="19.899999999999999" customHeight="1" x14ac:dyDescent="0.2">
      <c r="B98" s="96"/>
      <c r="C98" s="97"/>
      <c r="D98" s="98" t="s">
        <v>59</v>
      </c>
      <c r="E98" s="99"/>
      <c r="F98" s="99"/>
      <c r="G98" s="99"/>
      <c r="H98" s="99"/>
      <c r="I98" s="100"/>
      <c r="J98" s="101">
        <f>J123</f>
        <v>0</v>
      </c>
      <c r="K98" s="97"/>
      <c r="L98" s="102"/>
    </row>
    <row r="99" spans="1:31" s="5" customFormat="1" ht="19.899999999999999" customHeight="1" x14ac:dyDescent="0.2">
      <c r="B99" s="96"/>
      <c r="C99" s="97"/>
      <c r="D99" s="98" t="s">
        <v>60</v>
      </c>
      <c r="E99" s="99"/>
      <c r="F99" s="99"/>
      <c r="G99" s="99"/>
      <c r="H99" s="99"/>
      <c r="I99" s="100"/>
      <c r="J99" s="101">
        <f>J233</f>
        <v>0</v>
      </c>
      <c r="K99" s="97"/>
      <c r="L99" s="102"/>
    </row>
    <row r="100" spans="1:31" s="5" customFormat="1" ht="19.899999999999999" customHeight="1" x14ac:dyDescent="0.2">
      <c r="B100" s="96"/>
      <c r="C100" s="97"/>
      <c r="D100" s="98" t="s">
        <v>61</v>
      </c>
      <c r="E100" s="99"/>
      <c r="F100" s="99"/>
      <c r="G100" s="99"/>
      <c r="H100" s="99"/>
      <c r="I100" s="100"/>
      <c r="J100" s="101">
        <f>J247</f>
        <v>0</v>
      </c>
      <c r="K100" s="97"/>
      <c r="L100" s="102"/>
    </row>
    <row r="101" spans="1:31" s="5" customFormat="1" ht="19.899999999999999" customHeight="1" x14ac:dyDescent="0.2">
      <c r="B101" s="96"/>
      <c r="C101" s="97"/>
      <c r="D101" s="98" t="s">
        <v>62</v>
      </c>
      <c r="E101" s="99"/>
      <c r="F101" s="99"/>
      <c r="G101" s="99"/>
      <c r="H101" s="99"/>
      <c r="I101" s="100"/>
      <c r="J101" s="101">
        <f>J282</f>
        <v>0</v>
      </c>
      <c r="K101" s="97"/>
      <c r="L101" s="102"/>
    </row>
    <row r="102" spans="1:31" s="2" customFormat="1" ht="21.75" customHeight="1" x14ac:dyDescent="0.2">
      <c r="A102" s="18"/>
      <c r="B102" s="19"/>
      <c r="C102" s="20"/>
      <c r="D102" s="20"/>
      <c r="E102" s="20"/>
      <c r="F102" s="20"/>
      <c r="G102" s="20"/>
      <c r="H102" s="20"/>
      <c r="I102" s="43"/>
      <c r="J102" s="20"/>
      <c r="K102" s="20"/>
      <c r="L102" s="22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</row>
    <row r="103" spans="1:31" s="2" customFormat="1" ht="6.95" customHeight="1" x14ac:dyDescent="0.2">
      <c r="A103" s="18"/>
      <c r="B103" s="23"/>
      <c r="C103" s="24"/>
      <c r="D103" s="24"/>
      <c r="E103" s="24"/>
      <c r="F103" s="24"/>
      <c r="G103" s="24"/>
      <c r="H103" s="24"/>
      <c r="I103" s="80"/>
      <c r="J103" s="24"/>
      <c r="K103" s="24"/>
      <c r="L103" s="22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</row>
    <row r="107" spans="1:31" s="2" customFormat="1" ht="6.95" customHeight="1" x14ac:dyDescent="0.2">
      <c r="A107" s="18"/>
      <c r="B107" s="25"/>
      <c r="C107" s="26"/>
      <c r="D107" s="26"/>
      <c r="E107" s="26"/>
      <c r="F107" s="26"/>
      <c r="G107" s="26"/>
      <c r="H107" s="26"/>
      <c r="I107" s="83"/>
      <c r="J107" s="26"/>
      <c r="K107" s="26"/>
      <c r="L107" s="22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</row>
    <row r="108" spans="1:31" s="2" customFormat="1" ht="24.95" customHeight="1" x14ac:dyDescent="0.2">
      <c r="A108" s="18"/>
      <c r="B108" s="19"/>
      <c r="C108" s="13" t="s">
        <v>63</v>
      </c>
      <c r="D108" s="20"/>
      <c r="E108" s="20"/>
      <c r="F108" s="20"/>
      <c r="G108" s="20"/>
      <c r="H108" s="20"/>
      <c r="I108" s="43"/>
      <c r="J108" s="20"/>
      <c r="K108" s="20"/>
      <c r="L108" s="22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</row>
    <row r="109" spans="1:31" s="2" customFormat="1" ht="6.95" customHeight="1" x14ac:dyDescent="0.2">
      <c r="A109" s="18"/>
      <c r="B109" s="19"/>
      <c r="C109" s="20"/>
      <c r="D109" s="20"/>
      <c r="E109" s="20"/>
      <c r="F109" s="20"/>
      <c r="G109" s="20"/>
      <c r="H109" s="20"/>
      <c r="I109" s="43"/>
      <c r="J109" s="20"/>
      <c r="K109" s="20"/>
      <c r="L109" s="22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</row>
    <row r="110" spans="1:31" s="2" customFormat="1" ht="12" customHeight="1" x14ac:dyDescent="0.2">
      <c r="A110" s="18"/>
      <c r="B110" s="19"/>
      <c r="C110" s="15" t="s">
        <v>5</v>
      </c>
      <c r="D110" s="20"/>
      <c r="E110" s="20"/>
      <c r="F110" s="20"/>
      <c r="G110" s="20"/>
      <c r="H110" s="20"/>
      <c r="I110" s="43"/>
      <c r="J110" s="20"/>
      <c r="K110" s="20"/>
      <c r="L110" s="22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</row>
    <row r="111" spans="1:31" s="2" customFormat="1" ht="16.5" customHeight="1" x14ac:dyDescent="0.2">
      <c r="A111" s="18"/>
      <c r="B111" s="19"/>
      <c r="C111" s="20"/>
      <c r="D111" s="20"/>
      <c r="E111" s="204" t="e">
        <f>E7</f>
        <v>#REF!</v>
      </c>
      <c r="F111" s="205"/>
      <c r="G111" s="205"/>
      <c r="H111" s="205"/>
      <c r="I111" s="43"/>
      <c r="J111" s="20"/>
      <c r="K111" s="20"/>
      <c r="L111" s="22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s="2" customFormat="1" ht="12" customHeight="1" x14ac:dyDescent="0.2">
      <c r="A112" s="18"/>
      <c r="B112" s="19"/>
      <c r="C112" s="15" t="s">
        <v>52</v>
      </c>
      <c r="D112" s="20"/>
      <c r="E112" s="20"/>
      <c r="F112" s="20"/>
      <c r="G112" s="20"/>
      <c r="H112" s="20"/>
      <c r="I112" s="43"/>
      <c r="J112" s="20"/>
      <c r="K112" s="20"/>
      <c r="L112" s="22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3" spans="1:65" s="2" customFormat="1" ht="16.5" customHeight="1" x14ac:dyDescent="0.2">
      <c r="A113" s="18"/>
      <c r="B113" s="19"/>
      <c r="C113" s="20"/>
      <c r="D113" s="20"/>
      <c r="E113" s="195" t="str">
        <f>E9</f>
        <v>05_2019b - SO 901 BĚŽECKÁ DRÁHA</v>
      </c>
      <c r="F113" s="206"/>
      <c r="G113" s="206"/>
      <c r="H113" s="206"/>
      <c r="I113" s="43"/>
      <c r="J113" s="20"/>
      <c r="K113" s="20"/>
      <c r="L113" s="22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1:65" s="2" customFormat="1" ht="6.95" customHeight="1" x14ac:dyDescent="0.2">
      <c r="A114" s="18"/>
      <c r="B114" s="19"/>
      <c r="C114" s="20"/>
      <c r="D114" s="20"/>
      <c r="E114" s="20"/>
      <c r="F114" s="20"/>
      <c r="G114" s="20"/>
      <c r="H114" s="20"/>
      <c r="I114" s="43"/>
      <c r="J114" s="20"/>
      <c r="K114" s="20"/>
      <c r="L114" s="22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1:65" s="2" customFormat="1" ht="12" customHeight="1" x14ac:dyDescent="0.2">
      <c r="A115" s="18"/>
      <c r="B115" s="19"/>
      <c r="C115" s="15" t="s">
        <v>9</v>
      </c>
      <c r="D115" s="20"/>
      <c r="E115" s="20"/>
      <c r="F115" s="14" t="str">
        <f>F12</f>
        <v>Ústí nad Orlicí</v>
      </c>
      <c r="G115" s="20"/>
      <c r="H115" s="20"/>
      <c r="I115" s="45" t="s">
        <v>11</v>
      </c>
      <c r="J115" s="27" t="e">
        <f>IF(J12="","",J12)</f>
        <v>#REF!</v>
      </c>
      <c r="K115" s="20"/>
      <c r="L115" s="22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1:65" s="2" customFormat="1" ht="6.95" customHeight="1" x14ac:dyDescent="0.2">
      <c r="A116" s="18"/>
      <c r="B116" s="19"/>
      <c r="C116" s="20"/>
      <c r="D116" s="20"/>
      <c r="E116" s="20"/>
      <c r="F116" s="20"/>
      <c r="G116" s="20"/>
      <c r="H116" s="20"/>
      <c r="I116" s="43"/>
      <c r="J116" s="20"/>
      <c r="K116" s="20"/>
      <c r="L116" s="22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65" s="2" customFormat="1" ht="25.7" customHeight="1" x14ac:dyDescent="0.2">
      <c r="A117" s="18"/>
      <c r="B117" s="19"/>
      <c r="C117" s="15" t="s">
        <v>12</v>
      </c>
      <c r="D117" s="20"/>
      <c r="E117" s="20"/>
      <c r="F117" s="14" t="str">
        <f>E15</f>
        <v>Město Ústí nad Orlicí</v>
      </c>
      <c r="G117" s="20"/>
      <c r="H117" s="20"/>
      <c r="I117" s="45" t="s">
        <v>18</v>
      </c>
      <c r="J117" s="17" t="str">
        <f>E21</f>
        <v>SELLA&amp;AGRETA s.r.o.</v>
      </c>
      <c r="K117" s="20"/>
      <c r="L117" s="22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65" s="2" customFormat="1" ht="25.7" customHeight="1" x14ac:dyDescent="0.2">
      <c r="A118" s="18"/>
      <c r="B118" s="19"/>
      <c r="C118" s="15" t="s">
        <v>17</v>
      </c>
      <c r="D118" s="20"/>
      <c r="E118" s="20"/>
      <c r="F118" s="14" t="e">
        <f>IF(E18="","",E18)</f>
        <v>#REF!</v>
      </c>
      <c r="G118" s="20"/>
      <c r="H118" s="20"/>
      <c r="I118" s="45" t="s">
        <v>22</v>
      </c>
      <c r="J118" s="17" t="str">
        <f>E24</f>
        <v>SELLA&amp;AGRETA s.r.o.</v>
      </c>
      <c r="K118" s="20"/>
      <c r="L118" s="22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65" s="2" customFormat="1" ht="10.35" customHeight="1" x14ac:dyDescent="0.2">
      <c r="A119" s="18"/>
      <c r="B119" s="19"/>
      <c r="C119" s="20"/>
      <c r="D119" s="20"/>
      <c r="E119" s="20"/>
      <c r="F119" s="20"/>
      <c r="G119" s="20"/>
      <c r="H119" s="20"/>
      <c r="I119" s="43"/>
      <c r="J119" s="20"/>
      <c r="K119" s="20"/>
      <c r="L119" s="22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1:65" s="6" customFormat="1" ht="29.25" customHeight="1" x14ac:dyDescent="0.2">
      <c r="A120" s="103"/>
      <c r="B120" s="104"/>
      <c r="C120" s="105" t="s">
        <v>64</v>
      </c>
      <c r="D120" s="106" t="s">
        <v>45</v>
      </c>
      <c r="E120" s="106" t="s">
        <v>43</v>
      </c>
      <c r="F120" s="106" t="s">
        <v>44</v>
      </c>
      <c r="G120" s="106" t="s">
        <v>65</v>
      </c>
      <c r="H120" s="106" t="s">
        <v>66</v>
      </c>
      <c r="I120" s="107" t="s">
        <v>67</v>
      </c>
      <c r="J120" s="108" t="s">
        <v>55</v>
      </c>
      <c r="K120" s="109" t="s">
        <v>68</v>
      </c>
      <c r="L120" s="110"/>
      <c r="M120" s="29" t="s">
        <v>0</v>
      </c>
      <c r="N120" s="30" t="s">
        <v>28</v>
      </c>
      <c r="O120" s="30" t="s">
        <v>69</v>
      </c>
      <c r="P120" s="30" t="s">
        <v>70</v>
      </c>
      <c r="Q120" s="30" t="s">
        <v>71</v>
      </c>
      <c r="R120" s="30" t="s">
        <v>72</v>
      </c>
      <c r="S120" s="30" t="s">
        <v>73</v>
      </c>
      <c r="T120" s="31" t="s">
        <v>74</v>
      </c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</row>
    <row r="121" spans="1:65" s="2" customFormat="1" ht="22.9" customHeight="1" x14ac:dyDescent="0.25">
      <c r="A121" s="18"/>
      <c r="B121" s="19"/>
      <c r="C121" s="34" t="s">
        <v>75</v>
      </c>
      <c r="D121" s="20"/>
      <c r="E121" s="20"/>
      <c r="F121" s="20"/>
      <c r="G121" s="20"/>
      <c r="H121" s="20"/>
      <c r="I121" s="43"/>
      <c r="J121" s="111">
        <f>BK121</f>
        <v>0</v>
      </c>
      <c r="K121" s="20"/>
      <c r="L121" s="21"/>
      <c r="M121" s="32"/>
      <c r="N121" s="112"/>
      <c r="O121" s="33"/>
      <c r="P121" s="113">
        <f>P122</f>
        <v>0</v>
      </c>
      <c r="Q121" s="33"/>
      <c r="R121" s="113">
        <f>R122</f>
        <v>310.09963849999997</v>
      </c>
      <c r="S121" s="33"/>
      <c r="T121" s="114">
        <f>T122</f>
        <v>0</v>
      </c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T121" s="11" t="s">
        <v>46</v>
      </c>
      <c r="AU121" s="11" t="s">
        <v>57</v>
      </c>
      <c r="BK121" s="115">
        <f>BK122</f>
        <v>0</v>
      </c>
    </row>
    <row r="122" spans="1:65" s="7" customFormat="1" ht="25.9" customHeight="1" x14ac:dyDescent="0.2">
      <c r="B122" s="116"/>
      <c r="C122" s="117"/>
      <c r="D122" s="118" t="s">
        <v>46</v>
      </c>
      <c r="E122" s="119" t="s">
        <v>76</v>
      </c>
      <c r="F122" s="119" t="s">
        <v>77</v>
      </c>
      <c r="G122" s="117"/>
      <c r="H122" s="117"/>
      <c r="I122" s="120"/>
      <c r="J122" s="121">
        <f>BK122</f>
        <v>0</v>
      </c>
      <c r="K122" s="117"/>
      <c r="L122" s="122"/>
      <c r="M122" s="123"/>
      <c r="N122" s="124"/>
      <c r="O122" s="124"/>
      <c r="P122" s="125">
        <f>P123+P233+P247+P282</f>
        <v>0</v>
      </c>
      <c r="Q122" s="124"/>
      <c r="R122" s="125">
        <f>R123+R233+R247+R282</f>
        <v>310.09963849999997</v>
      </c>
      <c r="S122" s="124"/>
      <c r="T122" s="126">
        <f>T123+T233+T247+T282</f>
        <v>0</v>
      </c>
      <c r="AR122" s="127" t="s">
        <v>48</v>
      </c>
      <c r="AT122" s="128" t="s">
        <v>46</v>
      </c>
      <c r="AU122" s="128" t="s">
        <v>47</v>
      </c>
      <c r="AY122" s="127" t="s">
        <v>78</v>
      </c>
      <c r="BK122" s="129">
        <f>BK123+BK233+BK247+BK282</f>
        <v>0</v>
      </c>
    </row>
    <row r="123" spans="1:65" s="7" customFormat="1" ht="22.9" customHeight="1" x14ac:dyDescent="0.2">
      <c r="B123" s="116"/>
      <c r="C123" s="117"/>
      <c r="D123" s="118" t="s">
        <v>46</v>
      </c>
      <c r="E123" s="130" t="s">
        <v>48</v>
      </c>
      <c r="F123" s="130" t="s">
        <v>79</v>
      </c>
      <c r="G123" s="117"/>
      <c r="H123" s="117"/>
      <c r="I123" s="120"/>
      <c r="J123" s="131">
        <f>BK123</f>
        <v>0</v>
      </c>
      <c r="K123" s="117"/>
      <c r="L123" s="122"/>
      <c r="M123" s="123"/>
      <c r="N123" s="124"/>
      <c r="O123" s="124"/>
      <c r="P123" s="125">
        <f>SUM(P124:P232)</f>
        <v>0</v>
      </c>
      <c r="Q123" s="124"/>
      <c r="R123" s="125">
        <f>SUM(R124:R232)</f>
        <v>171.09208000000001</v>
      </c>
      <c r="S123" s="124"/>
      <c r="T123" s="126">
        <f>SUM(T124:T232)</f>
        <v>0</v>
      </c>
      <c r="AR123" s="127" t="s">
        <v>48</v>
      </c>
      <c r="AT123" s="128" t="s">
        <v>46</v>
      </c>
      <c r="AU123" s="128" t="s">
        <v>48</v>
      </c>
      <c r="AY123" s="127" t="s">
        <v>78</v>
      </c>
      <c r="BK123" s="129">
        <f>SUM(BK124:BK232)</f>
        <v>0</v>
      </c>
    </row>
    <row r="124" spans="1:65" s="2" customFormat="1" ht="16.5" customHeight="1" x14ac:dyDescent="0.2">
      <c r="A124" s="18"/>
      <c r="B124" s="19"/>
      <c r="C124" s="132" t="s">
        <v>48</v>
      </c>
      <c r="D124" s="132" t="s">
        <v>80</v>
      </c>
      <c r="E124" s="133" t="s">
        <v>150</v>
      </c>
      <c r="F124" s="134" t="s">
        <v>151</v>
      </c>
      <c r="G124" s="135" t="s">
        <v>86</v>
      </c>
      <c r="H124" s="136">
        <v>100.35</v>
      </c>
      <c r="I124" s="137"/>
      <c r="J124" s="138">
        <f>ROUND(I124*H124,2)</f>
        <v>0</v>
      </c>
      <c r="K124" s="139"/>
      <c r="L124" s="21"/>
      <c r="M124" s="140" t="s">
        <v>0</v>
      </c>
      <c r="N124" s="141" t="s">
        <v>29</v>
      </c>
      <c r="O124" s="28"/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R124" s="144" t="s">
        <v>82</v>
      </c>
      <c r="AT124" s="144" t="s">
        <v>80</v>
      </c>
      <c r="AU124" s="144" t="s">
        <v>49</v>
      </c>
      <c r="AY124" s="11" t="s">
        <v>78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1" t="s">
        <v>48</v>
      </c>
      <c r="BK124" s="145">
        <f>ROUND(I124*H124,2)</f>
        <v>0</v>
      </c>
      <c r="BL124" s="11" t="s">
        <v>82</v>
      </c>
      <c r="BM124" s="144" t="s">
        <v>152</v>
      </c>
    </row>
    <row r="125" spans="1:65" s="8" customFormat="1" ht="11.25" x14ac:dyDescent="0.2">
      <c r="B125" s="146"/>
      <c r="C125" s="147"/>
      <c r="D125" s="148" t="s">
        <v>83</v>
      </c>
      <c r="E125" s="149" t="s">
        <v>0</v>
      </c>
      <c r="F125" s="150" t="s">
        <v>153</v>
      </c>
      <c r="G125" s="147"/>
      <c r="H125" s="149" t="s">
        <v>0</v>
      </c>
      <c r="I125" s="151"/>
      <c r="J125" s="147"/>
      <c r="K125" s="147"/>
      <c r="L125" s="152"/>
      <c r="M125" s="153"/>
      <c r="N125" s="154"/>
      <c r="O125" s="154"/>
      <c r="P125" s="154"/>
      <c r="Q125" s="154"/>
      <c r="R125" s="154"/>
      <c r="S125" s="154"/>
      <c r="T125" s="155"/>
      <c r="AT125" s="156" t="s">
        <v>83</v>
      </c>
      <c r="AU125" s="156" t="s">
        <v>49</v>
      </c>
      <c r="AV125" s="8" t="s">
        <v>48</v>
      </c>
      <c r="AW125" s="8" t="s">
        <v>21</v>
      </c>
      <c r="AX125" s="8" t="s">
        <v>47</v>
      </c>
      <c r="AY125" s="156" t="s">
        <v>78</v>
      </c>
    </row>
    <row r="126" spans="1:65" s="8" customFormat="1" ht="11.25" x14ac:dyDescent="0.2">
      <c r="B126" s="146"/>
      <c r="C126" s="147"/>
      <c r="D126" s="148" t="s">
        <v>83</v>
      </c>
      <c r="E126" s="149" t="s">
        <v>0</v>
      </c>
      <c r="F126" s="150" t="s">
        <v>154</v>
      </c>
      <c r="G126" s="147"/>
      <c r="H126" s="149" t="s">
        <v>0</v>
      </c>
      <c r="I126" s="151"/>
      <c r="J126" s="147"/>
      <c r="K126" s="147"/>
      <c r="L126" s="152"/>
      <c r="M126" s="153"/>
      <c r="N126" s="154"/>
      <c r="O126" s="154"/>
      <c r="P126" s="154"/>
      <c r="Q126" s="154"/>
      <c r="R126" s="154"/>
      <c r="S126" s="154"/>
      <c r="T126" s="155"/>
      <c r="AT126" s="156" t="s">
        <v>83</v>
      </c>
      <c r="AU126" s="156" t="s">
        <v>49</v>
      </c>
      <c r="AV126" s="8" t="s">
        <v>48</v>
      </c>
      <c r="AW126" s="8" t="s">
        <v>21</v>
      </c>
      <c r="AX126" s="8" t="s">
        <v>47</v>
      </c>
      <c r="AY126" s="156" t="s">
        <v>78</v>
      </c>
    </row>
    <row r="127" spans="1:65" s="9" customFormat="1" ht="11.25" x14ac:dyDescent="0.2">
      <c r="B127" s="157"/>
      <c r="C127" s="158"/>
      <c r="D127" s="148" t="s">
        <v>83</v>
      </c>
      <c r="E127" s="159" t="s">
        <v>0</v>
      </c>
      <c r="F127" s="160" t="s">
        <v>155</v>
      </c>
      <c r="G127" s="158"/>
      <c r="H127" s="161">
        <v>100.35</v>
      </c>
      <c r="I127" s="162"/>
      <c r="J127" s="158"/>
      <c r="K127" s="158"/>
      <c r="L127" s="163"/>
      <c r="M127" s="164"/>
      <c r="N127" s="165"/>
      <c r="O127" s="165"/>
      <c r="P127" s="165"/>
      <c r="Q127" s="165"/>
      <c r="R127" s="165"/>
      <c r="S127" s="165"/>
      <c r="T127" s="166"/>
      <c r="AT127" s="167" t="s">
        <v>83</v>
      </c>
      <c r="AU127" s="167" t="s">
        <v>49</v>
      </c>
      <c r="AV127" s="9" t="s">
        <v>49</v>
      </c>
      <c r="AW127" s="9" t="s">
        <v>21</v>
      </c>
      <c r="AX127" s="9" t="s">
        <v>47</v>
      </c>
      <c r="AY127" s="167" t="s">
        <v>78</v>
      </c>
    </row>
    <row r="128" spans="1:65" s="10" customFormat="1" ht="11.25" x14ac:dyDescent="0.2">
      <c r="B128" s="168"/>
      <c r="C128" s="169"/>
      <c r="D128" s="148" t="s">
        <v>83</v>
      </c>
      <c r="E128" s="170" t="s">
        <v>0</v>
      </c>
      <c r="F128" s="171" t="s">
        <v>88</v>
      </c>
      <c r="G128" s="169"/>
      <c r="H128" s="172">
        <v>100.35</v>
      </c>
      <c r="I128" s="173"/>
      <c r="J128" s="169"/>
      <c r="K128" s="169"/>
      <c r="L128" s="174"/>
      <c r="M128" s="175"/>
      <c r="N128" s="176"/>
      <c r="O128" s="176"/>
      <c r="P128" s="176"/>
      <c r="Q128" s="176"/>
      <c r="R128" s="176"/>
      <c r="S128" s="176"/>
      <c r="T128" s="177"/>
      <c r="AT128" s="178" t="s">
        <v>83</v>
      </c>
      <c r="AU128" s="178" t="s">
        <v>49</v>
      </c>
      <c r="AV128" s="10" t="s">
        <v>82</v>
      </c>
      <c r="AW128" s="10" t="s">
        <v>21</v>
      </c>
      <c r="AX128" s="10" t="s">
        <v>48</v>
      </c>
      <c r="AY128" s="178" t="s">
        <v>78</v>
      </c>
    </row>
    <row r="129" spans="1:65" s="2" customFormat="1" ht="21.75" customHeight="1" x14ac:dyDescent="0.2">
      <c r="A129" s="18"/>
      <c r="B129" s="19"/>
      <c r="C129" s="132" t="s">
        <v>49</v>
      </c>
      <c r="D129" s="132" t="s">
        <v>80</v>
      </c>
      <c r="E129" s="133" t="s">
        <v>84</v>
      </c>
      <c r="F129" s="134" t="s">
        <v>85</v>
      </c>
      <c r="G129" s="135" t="s">
        <v>86</v>
      </c>
      <c r="H129" s="136">
        <v>6.3</v>
      </c>
      <c r="I129" s="137"/>
      <c r="J129" s="138">
        <f>ROUND(I129*H129,2)</f>
        <v>0</v>
      </c>
      <c r="K129" s="139"/>
      <c r="L129" s="21"/>
      <c r="M129" s="140" t="s">
        <v>0</v>
      </c>
      <c r="N129" s="141" t="s">
        <v>29</v>
      </c>
      <c r="O129" s="28"/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R129" s="144" t="s">
        <v>82</v>
      </c>
      <c r="AT129" s="144" t="s">
        <v>80</v>
      </c>
      <c r="AU129" s="144" t="s">
        <v>49</v>
      </c>
      <c r="AY129" s="11" t="s">
        <v>78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1" t="s">
        <v>48</v>
      </c>
      <c r="BK129" s="145">
        <f>ROUND(I129*H129,2)</f>
        <v>0</v>
      </c>
      <c r="BL129" s="11" t="s">
        <v>82</v>
      </c>
      <c r="BM129" s="144" t="s">
        <v>156</v>
      </c>
    </row>
    <row r="130" spans="1:65" s="8" customFormat="1" ht="11.25" x14ac:dyDescent="0.2">
      <c r="B130" s="146"/>
      <c r="C130" s="147"/>
      <c r="D130" s="148" t="s">
        <v>83</v>
      </c>
      <c r="E130" s="149" t="s">
        <v>0</v>
      </c>
      <c r="F130" s="150" t="s">
        <v>157</v>
      </c>
      <c r="G130" s="147"/>
      <c r="H130" s="149" t="s">
        <v>0</v>
      </c>
      <c r="I130" s="151"/>
      <c r="J130" s="147"/>
      <c r="K130" s="147"/>
      <c r="L130" s="152"/>
      <c r="M130" s="153"/>
      <c r="N130" s="154"/>
      <c r="O130" s="154"/>
      <c r="P130" s="154"/>
      <c r="Q130" s="154"/>
      <c r="R130" s="154"/>
      <c r="S130" s="154"/>
      <c r="T130" s="155"/>
      <c r="AT130" s="156" t="s">
        <v>83</v>
      </c>
      <c r="AU130" s="156" t="s">
        <v>49</v>
      </c>
      <c r="AV130" s="8" t="s">
        <v>48</v>
      </c>
      <c r="AW130" s="8" t="s">
        <v>21</v>
      </c>
      <c r="AX130" s="8" t="s">
        <v>47</v>
      </c>
      <c r="AY130" s="156" t="s">
        <v>78</v>
      </c>
    </row>
    <row r="131" spans="1:65" s="9" customFormat="1" ht="11.25" x14ac:dyDescent="0.2">
      <c r="B131" s="157"/>
      <c r="C131" s="158"/>
      <c r="D131" s="148" t="s">
        <v>83</v>
      </c>
      <c r="E131" s="159" t="s">
        <v>0</v>
      </c>
      <c r="F131" s="160" t="s">
        <v>158</v>
      </c>
      <c r="G131" s="158"/>
      <c r="H131" s="161">
        <v>6.3</v>
      </c>
      <c r="I131" s="162"/>
      <c r="J131" s="158"/>
      <c r="K131" s="158"/>
      <c r="L131" s="163"/>
      <c r="M131" s="164"/>
      <c r="N131" s="165"/>
      <c r="O131" s="165"/>
      <c r="P131" s="165"/>
      <c r="Q131" s="165"/>
      <c r="R131" s="165"/>
      <c r="S131" s="165"/>
      <c r="T131" s="166"/>
      <c r="AT131" s="167" t="s">
        <v>83</v>
      </c>
      <c r="AU131" s="167" t="s">
        <v>49</v>
      </c>
      <c r="AV131" s="9" t="s">
        <v>49</v>
      </c>
      <c r="AW131" s="9" t="s">
        <v>21</v>
      </c>
      <c r="AX131" s="9" t="s">
        <v>47</v>
      </c>
      <c r="AY131" s="167" t="s">
        <v>78</v>
      </c>
    </row>
    <row r="132" spans="1:65" s="10" customFormat="1" ht="11.25" x14ac:dyDescent="0.2">
      <c r="B132" s="168"/>
      <c r="C132" s="169"/>
      <c r="D132" s="148" t="s">
        <v>83</v>
      </c>
      <c r="E132" s="170" t="s">
        <v>0</v>
      </c>
      <c r="F132" s="171" t="s">
        <v>88</v>
      </c>
      <c r="G132" s="169"/>
      <c r="H132" s="172">
        <v>6.3</v>
      </c>
      <c r="I132" s="173"/>
      <c r="J132" s="169"/>
      <c r="K132" s="169"/>
      <c r="L132" s="174"/>
      <c r="M132" s="175"/>
      <c r="N132" s="176"/>
      <c r="O132" s="176"/>
      <c r="P132" s="176"/>
      <c r="Q132" s="176"/>
      <c r="R132" s="176"/>
      <c r="S132" s="176"/>
      <c r="T132" s="177"/>
      <c r="AT132" s="178" t="s">
        <v>83</v>
      </c>
      <c r="AU132" s="178" t="s">
        <v>49</v>
      </c>
      <c r="AV132" s="10" t="s">
        <v>82</v>
      </c>
      <c r="AW132" s="10" t="s">
        <v>21</v>
      </c>
      <c r="AX132" s="10" t="s">
        <v>48</v>
      </c>
      <c r="AY132" s="178" t="s">
        <v>78</v>
      </c>
    </row>
    <row r="133" spans="1:65" s="2" customFormat="1" ht="21.75" customHeight="1" x14ac:dyDescent="0.2">
      <c r="A133" s="18"/>
      <c r="B133" s="19"/>
      <c r="C133" s="132" t="s">
        <v>89</v>
      </c>
      <c r="D133" s="132" t="s">
        <v>80</v>
      </c>
      <c r="E133" s="133" t="s">
        <v>90</v>
      </c>
      <c r="F133" s="134" t="s">
        <v>91</v>
      </c>
      <c r="G133" s="135" t="s">
        <v>86</v>
      </c>
      <c r="H133" s="136">
        <v>3.15</v>
      </c>
      <c r="I133" s="137"/>
      <c r="J133" s="138">
        <f>ROUND(I133*H133,2)</f>
        <v>0</v>
      </c>
      <c r="K133" s="139"/>
      <c r="L133" s="21"/>
      <c r="M133" s="140" t="s">
        <v>0</v>
      </c>
      <c r="N133" s="141" t="s">
        <v>29</v>
      </c>
      <c r="O133" s="28"/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R133" s="144" t="s">
        <v>82</v>
      </c>
      <c r="AT133" s="144" t="s">
        <v>80</v>
      </c>
      <c r="AU133" s="144" t="s">
        <v>49</v>
      </c>
      <c r="AY133" s="11" t="s">
        <v>78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1" t="s">
        <v>48</v>
      </c>
      <c r="BK133" s="145">
        <f>ROUND(I133*H133,2)</f>
        <v>0</v>
      </c>
      <c r="BL133" s="11" t="s">
        <v>82</v>
      </c>
      <c r="BM133" s="144" t="s">
        <v>159</v>
      </c>
    </row>
    <row r="134" spans="1:65" s="8" customFormat="1" ht="11.25" x14ac:dyDescent="0.2">
      <c r="B134" s="146"/>
      <c r="C134" s="147"/>
      <c r="D134" s="148" t="s">
        <v>83</v>
      </c>
      <c r="E134" s="149" t="s">
        <v>0</v>
      </c>
      <c r="F134" s="150" t="s">
        <v>92</v>
      </c>
      <c r="G134" s="147"/>
      <c r="H134" s="149" t="s">
        <v>0</v>
      </c>
      <c r="I134" s="151"/>
      <c r="J134" s="147"/>
      <c r="K134" s="147"/>
      <c r="L134" s="152"/>
      <c r="M134" s="153"/>
      <c r="N134" s="154"/>
      <c r="O134" s="154"/>
      <c r="P134" s="154"/>
      <c r="Q134" s="154"/>
      <c r="R134" s="154"/>
      <c r="S134" s="154"/>
      <c r="T134" s="155"/>
      <c r="AT134" s="156" t="s">
        <v>83</v>
      </c>
      <c r="AU134" s="156" t="s">
        <v>49</v>
      </c>
      <c r="AV134" s="8" t="s">
        <v>48</v>
      </c>
      <c r="AW134" s="8" t="s">
        <v>21</v>
      </c>
      <c r="AX134" s="8" t="s">
        <v>47</v>
      </c>
      <c r="AY134" s="156" t="s">
        <v>78</v>
      </c>
    </row>
    <row r="135" spans="1:65" s="8" customFormat="1" ht="11.25" x14ac:dyDescent="0.2">
      <c r="B135" s="146"/>
      <c r="C135" s="147"/>
      <c r="D135" s="148" t="s">
        <v>83</v>
      </c>
      <c r="E135" s="149" t="s">
        <v>0</v>
      </c>
      <c r="F135" s="150" t="s">
        <v>160</v>
      </c>
      <c r="G135" s="147"/>
      <c r="H135" s="149" t="s">
        <v>0</v>
      </c>
      <c r="I135" s="151"/>
      <c r="J135" s="147"/>
      <c r="K135" s="147"/>
      <c r="L135" s="152"/>
      <c r="M135" s="153"/>
      <c r="N135" s="154"/>
      <c r="O135" s="154"/>
      <c r="P135" s="154"/>
      <c r="Q135" s="154"/>
      <c r="R135" s="154"/>
      <c r="S135" s="154"/>
      <c r="T135" s="155"/>
      <c r="AT135" s="156" t="s">
        <v>83</v>
      </c>
      <c r="AU135" s="156" t="s">
        <v>49</v>
      </c>
      <c r="AV135" s="8" t="s">
        <v>48</v>
      </c>
      <c r="AW135" s="8" t="s">
        <v>21</v>
      </c>
      <c r="AX135" s="8" t="s">
        <v>47</v>
      </c>
      <c r="AY135" s="156" t="s">
        <v>78</v>
      </c>
    </row>
    <row r="136" spans="1:65" s="9" customFormat="1" ht="11.25" x14ac:dyDescent="0.2">
      <c r="B136" s="157"/>
      <c r="C136" s="158"/>
      <c r="D136" s="148" t="s">
        <v>83</v>
      </c>
      <c r="E136" s="159" t="s">
        <v>0</v>
      </c>
      <c r="F136" s="160" t="s">
        <v>158</v>
      </c>
      <c r="G136" s="158"/>
      <c r="H136" s="161">
        <v>6.3</v>
      </c>
      <c r="I136" s="162"/>
      <c r="J136" s="158"/>
      <c r="K136" s="158"/>
      <c r="L136" s="163"/>
      <c r="M136" s="164"/>
      <c r="N136" s="165"/>
      <c r="O136" s="165"/>
      <c r="P136" s="165"/>
      <c r="Q136" s="165"/>
      <c r="R136" s="165"/>
      <c r="S136" s="165"/>
      <c r="T136" s="166"/>
      <c r="AT136" s="167" t="s">
        <v>83</v>
      </c>
      <c r="AU136" s="167" t="s">
        <v>49</v>
      </c>
      <c r="AV136" s="9" t="s">
        <v>49</v>
      </c>
      <c r="AW136" s="9" t="s">
        <v>21</v>
      </c>
      <c r="AX136" s="9" t="s">
        <v>47</v>
      </c>
      <c r="AY136" s="167" t="s">
        <v>78</v>
      </c>
    </row>
    <row r="137" spans="1:65" s="10" customFormat="1" ht="11.25" x14ac:dyDescent="0.2">
      <c r="B137" s="168"/>
      <c r="C137" s="169"/>
      <c r="D137" s="148" t="s">
        <v>83</v>
      </c>
      <c r="E137" s="170" t="s">
        <v>0</v>
      </c>
      <c r="F137" s="171" t="s">
        <v>88</v>
      </c>
      <c r="G137" s="169"/>
      <c r="H137" s="172">
        <v>6.3</v>
      </c>
      <c r="I137" s="173"/>
      <c r="J137" s="169"/>
      <c r="K137" s="169"/>
      <c r="L137" s="174"/>
      <c r="M137" s="175"/>
      <c r="N137" s="176"/>
      <c r="O137" s="176"/>
      <c r="P137" s="176"/>
      <c r="Q137" s="176"/>
      <c r="R137" s="176"/>
      <c r="S137" s="176"/>
      <c r="T137" s="177"/>
      <c r="AT137" s="178" t="s">
        <v>83</v>
      </c>
      <c r="AU137" s="178" t="s">
        <v>49</v>
      </c>
      <c r="AV137" s="10" t="s">
        <v>82</v>
      </c>
      <c r="AW137" s="10" t="s">
        <v>21</v>
      </c>
      <c r="AX137" s="10" t="s">
        <v>48</v>
      </c>
      <c r="AY137" s="178" t="s">
        <v>78</v>
      </c>
    </row>
    <row r="138" spans="1:65" s="9" customFormat="1" ht="11.25" x14ac:dyDescent="0.2">
      <c r="B138" s="157"/>
      <c r="C138" s="158"/>
      <c r="D138" s="148" t="s">
        <v>83</v>
      </c>
      <c r="E138" s="158"/>
      <c r="F138" s="160" t="s">
        <v>161</v>
      </c>
      <c r="G138" s="158"/>
      <c r="H138" s="161">
        <v>3.15</v>
      </c>
      <c r="I138" s="162"/>
      <c r="J138" s="158"/>
      <c r="K138" s="158"/>
      <c r="L138" s="163"/>
      <c r="M138" s="164"/>
      <c r="N138" s="165"/>
      <c r="O138" s="165"/>
      <c r="P138" s="165"/>
      <c r="Q138" s="165"/>
      <c r="R138" s="165"/>
      <c r="S138" s="165"/>
      <c r="T138" s="166"/>
      <c r="AT138" s="167" t="s">
        <v>83</v>
      </c>
      <c r="AU138" s="167" t="s">
        <v>49</v>
      </c>
      <c r="AV138" s="9" t="s">
        <v>49</v>
      </c>
      <c r="AW138" s="9" t="s">
        <v>1</v>
      </c>
      <c r="AX138" s="9" t="s">
        <v>48</v>
      </c>
      <c r="AY138" s="167" t="s">
        <v>78</v>
      </c>
    </row>
    <row r="139" spans="1:65" s="2" customFormat="1" ht="21.75" customHeight="1" x14ac:dyDescent="0.2">
      <c r="A139" s="18"/>
      <c r="B139" s="19"/>
      <c r="C139" s="132" t="s">
        <v>82</v>
      </c>
      <c r="D139" s="132" t="s">
        <v>80</v>
      </c>
      <c r="E139" s="133" t="s">
        <v>93</v>
      </c>
      <c r="F139" s="134" t="s">
        <v>94</v>
      </c>
      <c r="G139" s="135" t="s">
        <v>86</v>
      </c>
      <c r="H139" s="136">
        <v>14.913</v>
      </c>
      <c r="I139" s="137"/>
      <c r="J139" s="138">
        <f>ROUND(I139*H139,2)</f>
        <v>0</v>
      </c>
      <c r="K139" s="139"/>
      <c r="L139" s="21"/>
      <c r="M139" s="140" t="s">
        <v>0</v>
      </c>
      <c r="N139" s="141" t="s">
        <v>29</v>
      </c>
      <c r="O139" s="28"/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R139" s="144" t="s">
        <v>82</v>
      </c>
      <c r="AT139" s="144" t="s">
        <v>80</v>
      </c>
      <c r="AU139" s="144" t="s">
        <v>49</v>
      </c>
      <c r="AY139" s="11" t="s">
        <v>78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1" t="s">
        <v>48</v>
      </c>
      <c r="BK139" s="145">
        <f>ROUND(I139*H139,2)</f>
        <v>0</v>
      </c>
      <c r="BL139" s="11" t="s">
        <v>82</v>
      </c>
      <c r="BM139" s="144" t="s">
        <v>162</v>
      </c>
    </row>
    <row r="140" spans="1:65" s="8" customFormat="1" ht="11.25" x14ac:dyDescent="0.2">
      <c r="B140" s="146"/>
      <c r="C140" s="147"/>
      <c r="D140" s="148" t="s">
        <v>83</v>
      </c>
      <c r="E140" s="149" t="s">
        <v>0</v>
      </c>
      <c r="F140" s="150" t="s">
        <v>163</v>
      </c>
      <c r="G140" s="147"/>
      <c r="H140" s="149" t="s">
        <v>0</v>
      </c>
      <c r="I140" s="151"/>
      <c r="J140" s="147"/>
      <c r="K140" s="147"/>
      <c r="L140" s="152"/>
      <c r="M140" s="153"/>
      <c r="N140" s="154"/>
      <c r="O140" s="154"/>
      <c r="P140" s="154"/>
      <c r="Q140" s="154"/>
      <c r="R140" s="154"/>
      <c r="S140" s="154"/>
      <c r="T140" s="155"/>
      <c r="AT140" s="156" t="s">
        <v>83</v>
      </c>
      <c r="AU140" s="156" t="s">
        <v>49</v>
      </c>
      <c r="AV140" s="8" t="s">
        <v>48</v>
      </c>
      <c r="AW140" s="8" t="s">
        <v>21</v>
      </c>
      <c r="AX140" s="8" t="s">
        <v>47</v>
      </c>
      <c r="AY140" s="156" t="s">
        <v>78</v>
      </c>
    </row>
    <row r="141" spans="1:65" s="8" customFormat="1" ht="11.25" x14ac:dyDescent="0.2">
      <c r="B141" s="146"/>
      <c r="C141" s="147"/>
      <c r="D141" s="148" t="s">
        <v>83</v>
      </c>
      <c r="E141" s="149" t="s">
        <v>0</v>
      </c>
      <c r="F141" s="150" t="s">
        <v>164</v>
      </c>
      <c r="G141" s="147"/>
      <c r="H141" s="149" t="s">
        <v>0</v>
      </c>
      <c r="I141" s="151"/>
      <c r="J141" s="147"/>
      <c r="K141" s="147"/>
      <c r="L141" s="152"/>
      <c r="M141" s="153"/>
      <c r="N141" s="154"/>
      <c r="O141" s="154"/>
      <c r="P141" s="154"/>
      <c r="Q141" s="154"/>
      <c r="R141" s="154"/>
      <c r="S141" s="154"/>
      <c r="T141" s="155"/>
      <c r="AT141" s="156" t="s">
        <v>83</v>
      </c>
      <c r="AU141" s="156" t="s">
        <v>49</v>
      </c>
      <c r="AV141" s="8" t="s">
        <v>48</v>
      </c>
      <c r="AW141" s="8" t="s">
        <v>21</v>
      </c>
      <c r="AX141" s="8" t="s">
        <v>47</v>
      </c>
      <c r="AY141" s="156" t="s">
        <v>78</v>
      </c>
    </row>
    <row r="142" spans="1:65" s="9" customFormat="1" ht="11.25" x14ac:dyDescent="0.2">
      <c r="B142" s="157"/>
      <c r="C142" s="158"/>
      <c r="D142" s="148" t="s">
        <v>83</v>
      </c>
      <c r="E142" s="159" t="s">
        <v>0</v>
      </c>
      <c r="F142" s="160" t="s">
        <v>165</v>
      </c>
      <c r="G142" s="158"/>
      <c r="H142" s="161">
        <v>14.913</v>
      </c>
      <c r="I142" s="162"/>
      <c r="J142" s="158"/>
      <c r="K142" s="158"/>
      <c r="L142" s="163"/>
      <c r="M142" s="164"/>
      <c r="N142" s="165"/>
      <c r="O142" s="165"/>
      <c r="P142" s="165"/>
      <c r="Q142" s="165"/>
      <c r="R142" s="165"/>
      <c r="S142" s="165"/>
      <c r="T142" s="166"/>
      <c r="AT142" s="167" t="s">
        <v>83</v>
      </c>
      <c r="AU142" s="167" t="s">
        <v>49</v>
      </c>
      <c r="AV142" s="9" t="s">
        <v>49</v>
      </c>
      <c r="AW142" s="9" t="s">
        <v>21</v>
      </c>
      <c r="AX142" s="9" t="s">
        <v>47</v>
      </c>
      <c r="AY142" s="167" t="s">
        <v>78</v>
      </c>
    </row>
    <row r="143" spans="1:65" s="10" customFormat="1" ht="11.25" x14ac:dyDescent="0.2">
      <c r="B143" s="168"/>
      <c r="C143" s="169"/>
      <c r="D143" s="148" t="s">
        <v>83</v>
      </c>
      <c r="E143" s="170" t="s">
        <v>0</v>
      </c>
      <c r="F143" s="171" t="s">
        <v>88</v>
      </c>
      <c r="G143" s="169"/>
      <c r="H143" s="172">
        <v>14.913</v>
      </c>
      <c r="I143" s="173"/>
      <c r="J143" s="169"/>
      <c r="K143" s="169"/>
      <c r="L143" s="174"/>
      <c r="M143" s="175"/>
      <c r="N143" s="176"/>
      <c r="O143" s="176"/>
      <c r="P143" s="176"/>
      <c r="Q143" s="176"/>
      <c r="R143" s="176"/>
      <c r="S143" s="176"/>
      <c r="T143" s="177"/>
      <c r="AT143" s="178" t="s">
        <v>83</v>
      </c>
      <c r="AU143" s="178" t="s">
        <v>49</v>
      </c>
      <c r="AV143" s="10" t="s">
        <v>82</v>
      </c>
      <c r="AW143" s="10" t="s">
        <v>21</v>
      </c>
      <c r="AX143" s="10" t="s">
        <v>48</v>
      </c>
      <c r="AY143" s="178" t="s">
        <v>78</v>
      </c>
    </row>
    <row r="144" spans="1:65" s="2" customFormat="1" ht="21.75" customHeight="1" x14ac:dyDescent="0.2">
      <c r="A144" s="18"/>
      <c r="B144" s="19"/>
      <c r="C144" s="132" t="s">
        <v>95</v>
      </c>
      <c r="D144" s="132" t="s">
        <v>80</v>
      </c>
      <c r="E144" s="133" t="s">
        <v>166</v>
      </c>
      <c r="F144" s="134" t="s">
        <v>167</v>
      </c>
      <c r="G144" s="135" t="s">
        <v>86</v>
      </c>
      <c r="H144" s="136">
        <v>8.85</v>
      </c>
      <c r="I144" s="137"/>
      <c r="J144" s="138">
        <f>ROUND(I144*H144,2)</f>
        <v>0</v>
      </c>
      <c r="K144" s="139"/>
      <c r="L144" s="21"/>
      <c r="M144" s="140" t="s">
        <v>0</v>
      </c>
      <c r="N144" s="141" t="s">
        <v>29</v>
      </c>
      <c r="O144" s="28"/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R144" s="144" t="s">
        <v>82</v>
      </c>
      <c r="AT144" s="144" t="s">
        <v>80</v>
      </c>
      <c r="AU144" s="144" t="s">
        <v>49</v>
      </c>
      <c r="AY144" s="11" t="s">
        <v>78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1" t="s">
        <v>48</v>
      </c>
      <c r="BK144" s="145">
        <f>ROUND(I144*H144,2)</f>
        <v>0</v>
      </c>
      <c r="BL144" s="11" t="s">
        <v>82</v>
      </c>
      <c r="BM144" s="144" t="s">
        <v>168</v>
      </c>
    </row>
    <row r="145" spans="1:65" s="8" customFormat="1" ht="11.25" x14ac:dyDescent="0.2">
      <c r="B145" s="146"/>
      <c r="C145" s="147"/>
      <c r="D145" s="148" t="s">
        <v>83</v>
      </c>
      <c r="E145" s="149" t="s">
        <v>0</v>
      </c>
      <c r="F145" s="150" t="s">
        <v>92</v>
      </c>
      <c r="G145" s="147"/>
      <c r="H145" s="149" t="s">
        <v>0</v>
      </c>
      <c r="I145" s="151"/>
      <c r="J145" s="147"/>
      <c r="K145" s="147"/>
      <c r="L145" s="152"/>
      <c r="M145" s="153"/>
      <c r="N145" s="154"/>
      <c r="O145" s="154"/>
      <c r="P145" s="154"/>
      <c r="Q145" s="154"/>
      <c r="R145" s="154"/>
      <c r="S145" s="154"/>
      <c r="T145" s="155"/>
      <c r="AT145" s="156" t="s">
        <v>83</v>
      </c>
      <c r="AU145" s="156" t="s">
        <v>49</v>
      </c>
      <c r="AV145" s="8" t="s">
        <v>48</v>
      </c>
      <c r="AW145" s="8" t="s">
        <v>21</v>
      </c>
      <c r="AX145" s="8" t="s">
        <v>47</v>
      </c>
      <c r="AY145" s="156" t="s">
        <v>78</v>
      </c>
    </row>
    <row r="146" spans="1:65" s="8" customFormat="1" ht="11.25" x14ac:dyDescent="0.2">
      <c r="B146" s="146"/>
      <c r="C146" s="147"/>
      <c r="D146" s="148" t="s">
        <v>83</v>
      </c>
      <c r="E146" s="149" t="s">
        <v>0</v>
      </c>
      <c r="F146" s="150" t="s">
        <v>163</v>
      </c>
      <c r="G146" s="147"/>
      <c r="H146" s="149" t="s">
        <v>0</v>
      </c>
      <c r="I146" s="151"/>
      <c r="J146" s="147"/>
      <c r="K146" s="147"/>
      <c r="L146" s="152"/>
      <c r="M146" s="153"/>
      <c r="N146" s="154"/>
      <c r="O146" s="154"/>
      <c r="P146" s="154"/>
      <c r="Q146" s="154"/>
      <c r="R146" s="154"/>
      <c r="S146" s="154"/>
      <c r="T146" s="155"/>
      <c r="AT146" s="156" t="s">
        <v>83</v>
      </c>
      <c r="AU146" s="156" t="s">
        <v>49</v>
      </c>
      <c r="AV146" s="8" t="s">
        <v>48</v>
      </c>
      <c r="AW146" s="8" t="s">
        <v>21</v>
      </c>
      <c r="AX146" s="8" t="s">
        <v>47</v>
      </c>
      <c r="AY146" s="156" t="s">
        <v>78</v>
      </c>
    </row>
    <row r="147" spans="1:65" s="8" customFormat="1" ht="11.25" x14ac:dyDescent="0.2">
      <c r="B147" s="146"/>
      <c r="C147" s="147"/>
      <c r="D147" s="148" t="s">
        <v>83</v>
      </c>
      <c r="E147" s="149" t="s">
        <v>0</v>
      </c>
      <c r="F147" s="150" t="s">
        <v>169</v>
      </c>
      <c r="G147" s="147"/>
      <c r="H147" s="149" t="s">
        <v>0</v>
      </c>
      <c r="I147" s="151"/>
      <c r="J147" s="147"/>
      <c r="K147" s="147"/>
      <c r="L147" s="152"/>
      <c r="M147" s="153"/>
      <c r="N147" s="154"/>
      <c r="O147" s="154"/>
      <c r="P147" s="154"/>
      <c r="Q147" s="154"/>
      <c r="R147" s="154"/>
      <c r="S147" s="154"/>
      <c r="T147" s="155"/>
      <c r="AT147" s="156" t="s">
        <v>83</v>
      </c>
      <c r="AU147" s="156" t="s">
        <v>49</v>
      </c>
      <c r="AV147" s="8" t="s">
        <v>48</v>
      </c>
      <c r="AW147" s="8" t="s">
        <v>21</v>
      </c>
      <c r="AX147" s="8" t="s">
        <v>47</v>
      </c>
      <c r="AY147" s="156" t="s">
        <v>78</v>
      </c>
    </row>
    <row r="148" spans="1:65" s="9" customFormat="1" ht="11.25" x14ac:dyDescent="0.2">
      <c r="B148" s="157"/>
      <c r="C148" s="158"/>
      <c r="D148" s="148" t="s">
        <v>83</v>
      </c>
      <c r="E148" s="159" t="s">
        <v>0</v>
      </c>
      <c r="F148" s="160" t="s">
        <v>170</v>
      </c>
      <c r="G148" s="158"/>
      <c r="H148" s="161">
        <v>17.7</v>
      </c>
      <c r="I148" s="162"/>
      <c r="J148" s="158"/>
      <c r="K148" s="158"/>
      <c r="L148" s="163"/>
      <c r="M148" s="164"/>
      <c r="N148" s="165"/>
      <c r="O148" s="165"/>
      <c r="P148" s="165"/>
      <c r="Q148" s="165"/>
      <c r="R148" s="165"/>
      <c r="S148" s="165"/>
      <c r="T148" s="166"/>
      <c r="AT148" s="167" t="s">
        <v>83</v>
      </c>
      <c r="AU148" s="167" t="s">
        <v>49</v>
      </c>
      <c r="AV148" s="9" t="s">
        <v>49</v>
      </c>
      <c r="AW148" s="9" t="s">
        <v>21</v>
      </c>
      <c r="AX148" s="9" t="s">
        <v>47</v>
      </c>
      <c r="AY148" s="167" t="s">
        <v>78</v>
      </c>
    </row>
    <row r="149" spans="1:65" s="10" customFormat="1" ht="11.25" x14ac:dyDescent="0.2">
      <c r="B149" s="168"/>
      <c r="C149" s="169"/>
      <c r="D149" s="148" t="s">
        <v>83</v>
      </c>
      <c r="E149" s="170" t="s">
        <v>0</v>
      </c>
      <c r="F149" s="171" t="s">
        <v>88</v>
      </c>
      <c r="G149" s="169"/>
      <c r="H149" s="172">
        <v>17.7</v>
      </c>
      <c r="I149" s="173"/>
      <c r="J149" s="169"/>
      <c r="K149" s="169"/>
      <c r="L149" s="174"/>
      <c r="M149" s="175"/>
      <c r="N149" s="176"/>
      <c r="O149" s="176"/>
      <c r="P149" s="176"/>
      <c r="Q149" s="176"/>
      <c r="R149" s="176"/>
      <c r="S149" s="176"/>
      <c r="T149" s="177"/>
      <c r="AT149" s="178" t="s">
        <v>83</v>
      </c>
      <c r="AU149" s="178" t="s">
        <v>49</v>
      </c>
      <c r="AV149" s="10" t="s">
        <v>82</v>
      </c>
      <c r="AW149" s="10" t="s">
        <v>21</v>
      </c>
      <c r="AX149" s="10" t="s">
        <v>48</v>
      </c>
      <c r="AY149" s="178" t="s">
        <v>78</v>
      </c>
    </row>
    <row r="150" spans="1:65" s="9" customFormat="1" ht="11.25" x14ac:dyDescent="0.2">
      <c r="B150" s="157"/>
      <c r="C150" s="158"/>
      <c r="D150" s="148" t="s">
        <v>83</v>
      </c>
      <c r="E150" s="158"/>
      <c r="F150" s="160" t="s">
        <v>171</v>
      </c>
      <c r="G150" s="158"/>
      <c r="H150" s="161">
        <v>8.85</v>
      </c>
      <c r="I150" s="162"/>
      <c r="J150" s="158"/>
      <c r="K150" s="158"/>
      <c r="L150" s="163"/>
      <c r="M150" s="164"/>
      <c r="N150" s="165"/>
      <c r="O150" s="165"/>
      <c r="P150" s="165"/>
      <c r="Q150" s="165"/>
      <c r="R150" s="165"/>
      <c r="S150" s="165"/>
      <c r="T150" s="166"/>
      <c r="AT150" s="167" t="s">
        <v>83</v>
      </c>
      <c r="AU150" s="167" t="s">
        <v>49</v>
      </c>
      <c r="AV150" s="9" t="s">
        <v>49</v>
      </c>
      <c r="AW150" s="9" t="s">
        <v>1</v>
      </c>
      <c r="AX150" s="9" t="s">
        <v>48</v>
      </c>
      <c r="AY150" s="167" t="s">
        <v>78</v>
      </c>
    </row>
    <row r="151" spans="1:65" s="2" customFormat="1" ht="16.5" customHeight="1" x14ac:dyDescent="0.2">
      <c r="A151" s="18"/>
      <c r="B151" s="19"/>
      <c r="C151" s="132" t="s">
        <v>96</v>
      </c>
      <c r="D151" s="132" t="s">
        <v>80</v>
      </c>
      <c r="E151" s="133" t="s">
        <v>99</v>
      </c>
      <c r="F151" s="134" t="s">
        <v>100</v>
      </c>
      <c r="G151" s="135" t="s">
        <v>86</v>
      </c>
      <c r="H151" s="136">
        <v>362.37</v>
      </c>
      <c r="I151" s="137"/>
      <c r="J151" s="138">
        <f>ROUND(I151*H151,2)</f>
        <v>0</v>
      </c>
      <c r="K151" s="139"/>
      <c r="L151" s="21"/>
      <c r="M151" s="140" t="s">
        <v>0</v>
      </c>
      <c r="N151" s="141" t="s">
        <v>29</v>
      </c>
      <c r="O151" s="28"/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R151" s="144" t="s">
        <v>82</v>
      </c>
      <c r="AT151" s="144" t="s">
        <v>80</v>
      </c>
      <c r="AU151" s="144" t="s">
        <v>49</v>
      </c>
      <c r="AY151" s="11" t="s">
        <v>78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1" t="s">
        <v>48</v>
      </c>
      <c r="BK151" s="145">
        <f>ROUND(I151*H151,2)</f>
        <v>0</v>
      </c>
      <c r="BL151" s="11" t="s">
        <v>82</v>
      </c>
      <c r="BM151" s="144" t="s">
        <v>172</v>
      </c>
    </row>
    <row r="152" spans="1:65" s="8" customFormat="1" ht="11.25" x14ac:dyDescent="0.2">
      <c r="B152" s="146"/>
      <c r="C152" s="147"/>
      <c r="D152" s="148" t="s">
        <v>83</v>
      </c>
      <c r="E152" s="149" t="s">
        <v>0</v>
      </c>
      <c r="F152" s="150" t="s">
        <v>173</v>
      </c>
      <c r="G152" s="147"/>
      <c r="H152" s="149" t="s">
        <v>0</v>
      </c>
      <c r="I152" s="151"/>
      <c r="J152" s="147"/>
      <c r="K152" s="147"/>
      <c r="L152" s="152"/>
      <c r="M152" s="153"/>
      <c r="N152" s="154"/>
      <c r="O152" s="154"/>
      <c r="P152" s="154"/>
      <c r="Q152" s="154"/>
      <c r="R152" s="154"/>
      <c r="S152" s="154"/>
      <c r="T152" s="155"/>
      <c r="AT152" s="156" t="s">
        <v>83</v>
      </c>
      <c r="AU152" s="156" t="s">
        <v>49</v>
      </c>
      <c r="AV152" s="8" t="s">
        <v>48</v>
      </c>
      <c r="AW152" s="8" t="s">
        <v>21</v>
      </c>
      <c r="AX152" s="8" t="s">
        <v>47</v>
      </c>
      <c r="AY152" s="156" t="s">
        <v>78</v>
      </c>
    </row>
    <row r="153" spans="1:65" s="8" customFormat="1" ht="11.25" x14ac:dyDescent="0.2">
      <c r="B153" s="146"/>
      <c r="C153" s="147"/>
      <c r="D153" s="148" t="s">
        <v>83</v>
      </c>
      <c r="E153" s="149" t="s">
        <v>0</v>
      </c>
      <c r="F153" s="150" t="s">
        <v>174</v>
      </c>
      <c r="G153" s="147"/>
      <c r="H153" s="149" t="s">
        <v>0</v>
      </c>
      <c r="I153" s="151"/>
      <c r="J153" s="147"/>
      <c r="K153" s="147"/>
      <c r="L153" s="152"/>
      <c r="M153" s="153"/>
      <c r="N153" s="154"/>
      <c r="O153" s="154"/>
      <c r="P153" s="154"/>
      <c r="Q153" s="154"/>
      <c r="R153" s="154"/>
      <c r="S153" s="154"/>
      <c r="T153" s="155"/>
      <c r="AT153" s="156" t="s">
        <v>83</v>
      </c>
      <c r="AU153" s="156" t="s">
        <v>49</v>
      </c>
      <c r="AV153" s="8" t="s">
        <v>48</v>
      </c>
      <c r="AW153" s="8" t="s">
        <v>21</v>
      </c>
      <c r="AX153" s="8" t="s">
        <v>47</v>
      </c>
      <c r="AY153" s="156" t="s">
        <v>78</v>
      </c>
    </row>
    <row r="154" spans="1:65" s="9" customFormat="1" ht="11.25" x14ac:dyDescent="0.2">
      <c r="B154" s="157"/>
      <c r="C154" s="158"/>
      <c r="D154" s="148" t="s">
        <v>83</v>
      </c>
      <c r="E154" s="159" t="s">
        <v>0</v>
      </c>
      <c r="F154" s="160" t="s">
        <v>175</v>
      </c>
      <c r="G154" s="158"/>
      <c r="H154" s="161">
        <v>100.44</v>
      </c>
      <c r="I154" s="162"/>
      <c r="J154" s="158"/>
      <c r="K154" s="158"/>
      <c r="L154" s="163"/>
      <c r="M154" s="164"/>
      <c r="N154" s="165"/>
      <c r="O154" s="165"/>
      <c r="P154" s="165"/>
      <c r="Q154" s="165"/>
      <c r="R154" s="165"/>
      <c r="S154" s="165"/>
      <c r="T154" s="166"/>
      <c r="AT154" s="167" t="s">
        <v>83</v>
      </c>
      <c r="AU154" s="167" t="s">
        <v>49</v>
      </c>
      <c r="AV154" s="9" t="s">
        <v>49</v>
      </c>
      <c r="AW154" s="9" t="s">
        <v>21</v>
      </c>
      <c r="AX154" s="9" t="s">
        <v>47</v>
      </c>
      <c r="AY154" s="167" t="s">
        <v>78</v>
      </c>
    </row>
    <row r="155" spans="1:65" s="8" customFormat="1" ht="11.25" x14ac:dyDescent="0.2">
      <c r="B155" s="146"/>
      <c r="C155" s="147"/>
      <c r="D155" s="148" t="s">
        <v>83</v>
      </c>
      <c r="E155" s="149" t="s">
        <v>0</v>
      </c>
      <c r="F155" s="150" t="s">
        <v>154</v>
      </c>
      <c r="G155" s="147"/>
      <c r="H155" s="149" t="s">
        <v>0</v>
      </c>
      <c r="I155" s="151"/>
      <c r="J155" s="147"/>
      <c r="K155" s="147"/>
      <c r="L155" s="152"/>
      <c r="M155" s="153"/>
      <c r="N155" s="154"/>
      <c r="O155" s="154"/>
      <c r="P155" s="154"/>
      <c r="Q155" s="154"/>
      <c r="R155" s="154"/>
      <c r="S155" s="154"/>
      <c r="T155" s="155"/>
      <c r="AT155" s="156" t="s">
        <v>83</v>
      </c>
      <c r="AU155" s="156" t="s">
        <v>49</v>
      </c>
      <c r="AV155" s="8" t="s">
        <v>48</v>
      </c>
      <c r="AW155" s="8" t="s">
        <v>21</v>
      </c>
      <c r="AX155" s="8" t="s">
        <v>47</v>
      </c>
      <c r="AY155" s="156" t="s">
        <v>78</v>
      </c>
    </row>
    <row r="156" spans="1:65" s="9" customFormat="1" ht="11.25" x14ac:dyDescent="0.2">
      <c r="B156" s="157"/>
      <c r="C156" s="158"/>
      <c r="D156" s="148" t="s">
        <v>83</v>
      </c>
      <c r="E156" s="159" t="s">
        <v>0</v>
      </c>
      <c r="F156" s="160" t="s">
        <v>176</v>
      </c>
      <c r="G156" s="158"/>
      <c r="H156" s="161">
        <v>101.85</v>
      </c>
      <c r="I156" s="162"/>
      <c r="J156" s="158"/>
      <c r="K156" s="158"/>
      <c r="L156" s="163"/>
      <c r="M156" s="164"/>
      <c r="N156" s="165"/>
      <c r="O156" s="165"/>
      <c r="P156" s="165"/>
      <c r="Q156" s="165"/>
      <c r="R156" s="165"/>
      <c r="S156" s="165"/>
      <c r="T156" s="166"/>
      <c r="AT156" s="167" t="s">
        <v>83</v>
      </c>
      <c r="AU156" s="167" t="s">
        <v>49</v>
      </c>
      <c r="AV156" s="9" t="s">
        <v>49</v>
      </c>
      <c r="AW156" s="9" t="s">
        <v>21</v>
      </c>
      <c r="AX156" s="9" t="s">
        <v>47</v>
      </c>
      <c r="AY156" s="167" t="s">
        <v>78</v>
      </c>
    </row>
    <row r="157" spans="1:65" s="8" customFormat="1" ht="11.25" x14ac:dyDescent="0.2">
      <c r="B157" s="146"/>
      <c r="C157" s="147"/>
      <c r="D157" s="148" t="s">
        <v>83</v>
      </c>
      <c r="E157" s="149" t="s">
        <v>0</v>
      </c>
      <c r="F157" s="150" t="s">
        <v>177</v>
      </c>
      <c r="G157" s="147"/>
      <c r="H157" s="149" t="s">
        <v>0</v>
      </c>
      <c r="I157" s="151"/>
      <c r="J157" s="147"/>
      <c r="K157" s="147"/>
      <c r="L157" s="152"/>
      <c r="M157" s="153"/>
      <c r="N157" s="154"/>
      <c r="O157" s="154"/>
      <c r="P157" s="154"/>
      <c r="Q157" s="154"/>
      <c r="R157" s="154"/>
      <c r="S157" s="154"/>
      <c r="T157" s="155"/>
      <c r="AT157" s="156" t="s">
        <v>83</v>
      </c>
      <c r="AU157" s="156" t="s">
        <v>49</v>
      </c>
      <c r="AV157" s="8" t="s">
        <v>48</v>
      </c>
      <c r="AW157" s="8" t="s">
        <v>21</v>
      </c>
      <c r="AX157" s="8" t="s">
        <v>47</v>
      </c>
      <c r="AY157" s="156" t="s">
        <v>78</v>
      </c>
    </row>
    <row r="158" spans="1:65" s="8" customFormat="1" ht="11.25" x14ac:dyDescent="0.2">
      <c r="B158" s="146"/>
      <c r="C158" s="147"/>
      <c r="D158" s="148" t="s">
        <v>83</v>
      </c>
      <c r="E158" s="149" t="s">
        <v>0</v>
      </c>
      <c r="F158" s="150" t="s">
        <v>178</v>
      </c>
      <c r="G158" s="147"/>
      <c r="H158" s="149" t="s">
        <v>0</v>
      </c>
      <c r="I158" s="151"/>
      <c r="J158" s="147"/>
      <c r="K158" s="147"/>
      <c r="L158" s="152"/>
      <c r="M158" s="153"/>
      <c r="N158" s="154"/>
      <c r="O158" s="154"/>
      <c r="P158" s="154"/>
      <c r="Q158" s="154"/>
      <c r="R158" s="154"/>
      <c r="S158" s="154"/>
      <c r="T158" s="155"/>
      <c r="AT158" s="156" t="s">
        <v>83</v>
      </c>
      <c r="AU158" s="156" t="s">
        <v>49</v>
      </c>
      <c r="AV158" s="8" t="s">
        <v>48</v>
      </c>
      <c r="AW158" s="8" t="s">
        <v>21</v>
      </c>
      <c r="AX158" s="8" t="s">
        <v>47</v>
      </c>
      <c r="AY158" s="156" t="s">
        <v>78</v>
      </c>
    </row>
    <row r="159" spans="1:65" s="9" customFormat="1" ht="11.25" x14ac:dyDescent="0.2">
      <c r="B159" s="157"/>
      <c r="C159" s="158"/>
      <c r="D159" s="148" t="s">
        <v>83</v>
      </c>
      <c r="E159" s="159" t="s">
        <v>0</v>
      </c>
      <c r="F159" s="160" t="s">
        <v>179</v>
      </c>
      <c r="G159" s="158"/>
      <c r="H159" s="161">
        <v>136.08000000000001</v>
      </c>
      <c r="I159" s="162"/>
      <c r="J159" s="158"/>
      <c r="K159" s="158"/>
      <c r="L159" s="163"/>
      <c r="M159" s="164"/>
      <c r="N159" s="165"/>
      <c r="O159" s="165"/>
      <c r="P159" s="165"/>
      <c r="Q159" s="165"/>
      <c r="R159" s="165"/>
      <c r="S159" s="165"/>
      <c r="T159" s="166"/>
      <c r="AT159" s="167" t="s">
        <v>83</v>
      </c>
      <c r="AU159" s="167" t="s">
        <v>49</v>
      </c>
      <c r="AV159" s="9" t="s">
        <v>49</v>
      </c>
      <c r="AW159" s="9" t="s">
        <v>21</v>
      </c>
      <c r="AX159" s="9" t="s">
        <v>47</v>
      </c>
      <c r="AY159" s="167" t="s">
        <v>78</v>
      </c>
    </row>
    <row r="160" spans="1:65" s="8" customFormat="1" ht="11.25" x14ac:dyDescent="0.2">
      <c r="B160" s="146"/>
      <c r="C160" s="147"/>
      <c r="D160" s="148" t="s">
        <v>83</v>
      </c>
      <c r="E160" s="149" t="s">
        <v>0</v>
      </c>
      <c r="F160" s="150" t="s">
        <v>160</v>
      </c>
      <c r="G160" s="147"/>
      <c r="H160" s="149" t="s">
        <v>0</v>
      </c>
      <c r="I160" s="151"/>
      <c r="J160" s="147"/>
      <c r="K160" s="147"/>
      <c r="L160" s="152"/>
      <c r="M160" s="153"/>
      <c r="N160" s="154"/>
      <c r="O160" s="154"/>
      <c r="P160" s="154"/>
      <c r="Q160" s="154"/>
      <c r="R160" s="154"/>
      <c r="S160" s="154"/>
      <c r="T160" s="155"/>
      <c r="AT160" s="156" t="s">
        <v>83</v>
      </c>
      <c r="AU160" s="156" t="s">
        <v>49</v>
      </c>
      <c r="AV160" s="8" t="s">
        <v>48</v>
      </c>
      <c r="AW160" s="8" t="s">
        <v>21</v>
      </c>
      <c r="AX160" s="8" t="s">
        <v>47</v>
      </c>
      <c r="AY160" s="156" t="s">
        <v>78</v>
      </c>
    </row>
    <row r="161" spans="1:65" s="9" customFormat="1" ht="11.25" x14ac:dyDescent="0.2">
      <c r="B161" s="157"/>
      <c r="C161" s="158"/>
      <c r="D161" s="148" t="s">
        <v>83</v>
      </c>
      <c r="E161" s="159" t="s">
        <v>0</v>
      </c>
      <c r="F161" s="160" t="s">
        <v>158</v>
      </c>
      <c r="G161" s="158"/>
      <c r="H161" s="161">
        <v>6.3</v>
      </c>
      <c r="I161" s="162"/>
      <c r="J161" s="158"/>
      <c r="K161" s="158"/>
      <c r="L161" s="163"/>
      <c r="M161" s="164"/>
      <c r="N161" s="165"/>
      <c r="O161" s="165"/>
      <c r="P161" s="165"/>
      <c r="Q161" s="165"/>
      <c r="R161" s="165"/>
      <c r="S161" s="165"/>
      <c r="T161" s="166"/>
      <c r="AT161" s="167" t="s">
        <v>83</v>
      </c>
      <c r="AU161" s="167" t="s">
        <v>49</v>
      </c>
      <c r="AV161" s="9" t="s">
        <v>49</v>
      </c>
      <c r="AW161" s="9" t="s">
        <v>21</v>
      </c>
      <c r="AX161" s="9" t="s">
        <v>47</v>
      </c>
      <c r="AY161" s="167" t="s">
        <v>78</v>
      </c>
    </row>
    <row r="162" spans="1:65" s="8" customFormat="1" ht="11.25" x14ac:dyDescent="0.2">
      <c r="B162" s="146"/>
      <c r="C162" s="147"/>
      <c r="D162" s="148" t="s">
        <v>83</v>
      </c>
      <c r="E162" s="149" t="s">
        <v>0</v>
      </c>
      <c r="F162" s="150" t="s">
        <v>163</v>
      </c>
      <c r="G162" s="147"/>
      <c r="H162" s="149" t="s">
        <v>0</v>
      </c>
      <c r="I162" s="151"/>
      <c r="J162" s="147"/>
      <c r="K162" s="147"/>
      <c r="L162" s="152"/>
      <c r="M162" s="153"/>
      <c r="N162" s="154"/>
      <c r="O162" s="154"/>
      <c r="P162" s="154"/>
      <c r="Q162" s="154"/>
      <c r="R162" s="154"/>
      <c r="S162" s="154"/>
      <c r="T162" s="155"/>
      <c r="AT162" s="156" t="s">
        <v>83</v>
      </c>
      <c r="AU162" s="156" t="s">
        <v>49</v>
      </c>
      <c r="AV162" s="8" t="s">
        <v>48</v>
      </c>
      <c r="AW162" s="8" t="s">
        <v>21</v>
      </c>
      <c r="AX162" s="8" t="s">
        <v>47</v>
      </c>
      <c r="AY162" s="156" t="s">
        <v>78</v>
      </c>
    </row>
    <row r="163" spans="1:65" s="8" customFormat="1" ht="11.25" x14ac:dyDescent="0.2">
      <c r="B163" s="146"/>
      <c r="C163" s="147"/>
      <c r="D163" s="148" t="s">
        <v>83</v>
      </c>
      <c r="E163" s="149" t="s">
        <v>0</v>
      </c>
      <c r="F163" s="150" t="s">
        <v>169</v>
      </c>
      <c r="G163" s="147"/>
      <c r="H163" s="149" t="s">
        <v>0</v>
      </c>
      <c r="I163" s="151"/>
      <c r="J163" s="147"/>
      <c r="K163" s="147"/>
      <c r="L163" s="152"/>
      <c r="M163" s="153"/>
      <c r="N163" s="154"/>
      <c r="O163" s="154"/>
      <c r="P163" s="154"/>
      <c r="Q163" s="154"/>
      <c r="R163" s="154"/>
      <c r="S163" s="154"/>
      <c r="T163" s="155"/>
      <c r="AT163" s="156" t="s">
        <v>83</v>
      </c>
      <c r="AU163" s="156" t="s">
        <v>49</v>
      </c>
      <c r="AV163" s="8" t="s">
        <v>48</v>
      </c>
      <c r="AW163" s="8" t="s">
        <v>21</v>
      </c>
      <c r="AX163" s="8" t="s">
        <v>47</v>
      </c>
      <c r="AY163" s="156" t="s">
        <v>78</v>
      </c>
    </row>
    <row r="164" spans="1:65" s="9" customFormat="1" ht="11.25" x14ac:dyDescent="0.2">
      <c r="B164" s="157"/>
      <c r="C164" s="158"/>
      <c r="D164" s="148" t="s">
        <v>83</v>
      </c>
      <c r="E164" s="159" t="s">
        <v>0</v>
      </c>
      <c r="F164" s="160" t="s">
        <v>170</v>
      </c>
      <c r="G164" s="158"/>
      <c r="H164" s="161">
        <v>17.7</v>
      </c>
      <c r="I164" s="162"/>
      <c r="J164" s="158"/>
      <c r="K164" s="158"/>
      <c r="L164" s="163"/>
      <c r="M164" s="164"/>
      <c r="N164" s="165"/>
      <c r="O164" s="165"/>
      <c r="P164" s="165"/>
      <c r="Q164" s="165"/>
      <c r="R164" s="165"/>
      <c r="S164" s="165"/>
      <c r="T164" s="166"/>
      <c r="AT164" s="167" t="s">
        <v>83</v>
      </c>
      <c r="AU164" s="167" t="s">
        <v>49</v>
      </c>
      <c r="AV164" s="9" t="s">
        <v>49</v>
      </c>
      <c r="AW164" s="9" t="s">
        <v>21</v>
      </c>
      <c r="AX164" s="9" t="s">
        <v>47</v>
      </c>
      <c r="AY164" s="167" t="s">
        <v>78</v>
      </c>
    </row>
    <row r="165" spans="1:65" s="10" customFormat="1" ht="11.25" x14ac:dyDescent="0.2">
      <c r="B165" s="168"/>
      <c r="C165" s="169"/>
      <c r="D165" s="148" t="s">
        <v>83</v>
      </c>
      <c r="E165" s="170" t="s">
        <v>0</v>
      </c>
      <c r="F165" s="171" t="s">
        <v>88</v>
      </c>
      <c r="G165" s="169"/>
      <c r="H165" s="172">
        <v>362.37</v>
      </c>
      <c r="I165" s="173"/>
      <c r="J165" s="169"/>
      <c r="K165" s="169"/>
      <c r="L165" s="174"/>
      <c r="M165" s="175"/>
      <c r="N165" s="176"/>
      <c r="O165" s="176"/>
      <c r="P165" s="176"/>
      <c r="Q165" s="176"/>
      <c r="R165" s="176"/>
      <c r="S165" s="176"/>
      <c r="T165" s="177"/>
      <c r="AT165" s="178" t="s">
        <v>83</v>
      </c>
      <c r="AU165" s="178" t="s">
        <v>49</v>
      </c>
      <c r="AV165" s="10" t="s">
        <v>82</v>
      </c>
      <c r="AW165" s="10" t="s">
        <v>21</v>
      </c>
      <c r="AX165" s="10" t="s">
        <v>48</v>
      </c>
      <c r="AY165" s="178" t="s">
        <v>78</v>
      </c>
    </row>
    <row r="166" spans="1:65" s="2" customFormat="1" ht="21.75" customHeight="1" x14ac:dyDescent="0.2">
      <c r="A166" s="18"/>
      <c r="B166" s="19"/>
      <c r="C166" s="132" t="s">
        <v>97</v>
      </c>
      <c r="D166" s="132" t="s">
        <v>80</v>
      </c>
      <c r="E166" s="133" t="s">
        <v>102</v>
      </c>
      <c r="F166" s="134" t="s">
        <v>103</v>
      </c>
      <c r="G166" s="135" t="s">
        <v>86</v>
      </c>
      <c r="H166" s="136">
        <v>125.85</v>
      </c>
      <c r="I166" s="137"/>
      <c r="J166" s="138">
        <f>ROUND(I166*H166,2)</f>
        <v>0</v>
      </c>
      <c r="K166" s="139"/>
      <c r="L166" s="21"/>
      <c r="M166" s="140" t="s">
        <v>0</v>
      </c>
      <c r="N166" s="141" t="s">
        <v>29</v>
      </c>
      <c r="O166" s="28"/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R166" s="144" t="s">
        <v>82</v>
      </c>
      <c r="AT166" s="144" t="s">
        <v>80</v>
      </c>
      <c r="AU166" s="144" t="s">
        <v>49</v>
      </c>
      <c r="AY166" s="11" t="s">
        <v>78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1" t="s">
        <v>48</v>
      </c>
      <c r="BK166" s="145">
        <f>ROUND(I166*H166,2)</f>
        <v>0</v>
      </c>
      <c r="BL166" s="11" t="s">
        <v>82</v>
      </c>
      <c r="BM166" s="144" t="s">
        <v>180</v>
      </c>
    </row>
    <row r="167" spans="1:65" s="8" customFormat="1" ht="11.25" x14ac:dyDescent="0.2">
      <c r="B167" s="146"/>
      <c r="C167" s="147"/>
      <c r="D167" s="148" t="s">
        <v>83</v>
      </c>
      <c r="E167" s="149" t="s">
        <v>0</v>
      </c>
      <c r="F167" s="150" t="s">
        <v>173</v>
      </c>
      <c r="G167" s="147"/>
      <c r="H167" s="149" t="s">
        <v>0</v>
      </c>
      <c r="I167" s="151"/>
      <c r="J167" s="147"/>
      <c r="K167" s="147"/>
      <c r="L167" s="152"/>
      <c r="M167" s="153"/>
      <c r="N167" s="154"/>
      <c r="O167" s="154"/>
      <c r="P167" s="154"/>
      <c r="Q167" s="154"/>
      <c r="R167" s="154"/>
      <c r="S167" s="154"/>
      <c r="T167" s="155"/>
      <c r="AT167" s="156" t="s">
        <v>83</v>
      </c>
      <c r="AU167" s="156" t="s">
        <v>49</v>
      </c>
      <c r="AV167" s="8" t="s">
        <v>48</v>
      </c>
      <c r="AW167" s="8" t="s">
        <v>21</v>
      </c>
      <c r="AX167" s="8" t="s">
        <v>47</v>
      </c>
      <c r="AY167" s="156" t="s">
        <v>78</v>
      </c>
    </row>
    <row r="168" spans="1:65" s="8" customFormat="1" ht="11.25" x14ac:dyDescent="0.2">
      <c r="B168" s="146"/>
      <c r="C168" s="147"/>
      <c r="D168" s="148" t="s">
        <v>83</v>
      </c>
      <c r="E168" s="149" t="s">
        <v>0</v>
      </c>
      <c r="F168" s="150" t="s">
        <v>154</v>
      </c>
      <c r="G168" s="147"/>
      <c r="H168" s="149" t="s">
        <v>0</v>
      </c>
      <c r="I168" s="151"/>
      <c r="J168" s="147"/>
      <c r="K168" s="147"/>
      <c r="L168" s="152"/>
      <c r="M168" s="153"/>
      <c r="N168" s="154"/>
      <c r="O168" s="154"/>
      <c r="P168" s="154"/>
      <c r="Q168" s="154"/>
      <c r="R168" s="154"/>
      <c r="S168" s="154"/>
      <c r="T168" s="155"/>
      <c r="AT168" s="156" t="s">
        <v>83</v>
      </c>
      <c r="AU168" s="156" t="s">
        <v>49</v>
      </c>
      <c r="AV168" s="8" t="s">
        <v>48</v>
      </c>
      <c r="AW168" s="8" t="s">
        <v>21</v>
      </c>
      <c r="AX168" s="8" t="s">
        <v>47</v>
      </c>
      <c r="AY168" s="156" t="s">
        <v>78</v>
      </c>
    </row>
    <row r="169" spans="1:65" s="9" customFormat="1" ht="11.25" x14ac:dyDescent="0.2">
      <c r="B169" s="157"/>
      <c r="C169" s="158"/>
      <c r="D169" s="148" t="s">
        <v>83</v>
      </c>
      <c r="E169" s="159" t="s">
        <v>0</v>
      </c>
      <c r="F169" s="160" t="s">
        <v>176</v>
      </c>
      <c r="G169" s="158"/>
      <c r="H169" s="161">
        <v>101.85</v>
      </c>
      <c r="I169" s="162"/>
      <c r="J169" s="158"/>
      <c r="K169" s="158"/>
      <c r="L169" s="163"/>
      <c r="M169" s="164"/>
      <c r="N169" s="165"/>
      <c r="O169" s="165"/>
      <c r="P169" s="165"/>
      <c r="Q169" s="165"/>
      <c r="R169" s="165"/>
      <c r="S169" s="165"/>
      <c r="T169" s="166"/>
      <c r="AT169" s="167" t="s">
        <v>83</v>
      </c>
      <c r="AU169" s="167" t="s">
        <v>49</v>
      </c>
      <c r="AV169" s="9" t="s">
        <v>49</v>
      </c>
      <c r="AW169" s="9" t="s">
        <v>21</v>
      </c>
      <c r="AX169" s="9" t="s">
        <v>47</v>
      </c>
      <c r="AY169" s="167" t="s">
        <v>78</v>
      </c>
    </row>
    <row r="170" spans="1:65" s="8" customFormat="1" ht="11.25" x14ac:dyDescent="0.2">
      <c r="B170" s="146"/>
      <c r="C170" s="147"/>
      <c r="D170" s="148" t="s">
        <v>83</v>
      </c>
      <c r="E170" s="149" t="s">
        <v>0</v>
      </c>
      <c r="F170" s="150" t="s">
        <v>177</v>
      </c>
      <c r="G170" s="147"/>
      <c r="H170" s="149" t="s">
        <v>0</v>
      </c>
      <c r="I170" s="151"/>
      <c r="J170" s="147"/>
      <c r="K170" s="147"/>
      <c r="L170" s="152"/>
      <c r="M170" s="153"/>
      <c r="N170" s="154"/>
      <c r="O170" s="154"/>
      <c r="P170" s="154"/>
      <c r="Q170" s="154"/>
      <c r="R170" s="154"/>
      <c r="S170" s="154"/>
      <c r="T170" s="155"/>
      <c r="AT170" s="156" t="s">
        <v>83</v>
      </c>
      <c r="AU170" s="156" t="s">
        <v>49</v>
      </c>
      <c r="AV170" s="8" t="s">
        <v>48</v>
      </c>
      <c r="AW170" s="8" t="s">
        <v>21</v>
      </c>
      <c r="AX170" s="8" t="s">
        <v>47</v>
      </c>
      <c r="AY170" s="156" t="s">
        <v>78</v>
      </c>
    </row>
    <row r="171" spans="1:65" s="8" customFormat="1" ht="11.25" x14ac:dyDescent="0.2">
      <c r="B171" s="146"/>
      <c r="C171" s="147"/>
      <c r="D171" s="148" t="s">
        <v>83</v>
      </c>
      <c r="E171" s="149" t="s">
        <v>0</v>
      </c>
      <c r="F171" s="150" t="s">
        <v>160</v>
      </c>
      <c r="G171" s="147"/>
      <c r="H171" s="149" t="s">
        <v>0</v>
      </c>
      <c r="I171" s="151"/>
      <c r="J171" s="147"/>
      <c r="K171" s="147"/>
      <c r="L171" s="152"/>
      <c r="M171" s="153"/>
      <c r="N171" s="154"/>
      <c r="O171" s="154"/>
      <c r="P171" s="154"/>
      <c r="Q171" s="154"/>
      <c r="R171" s="154"/>
      <c r="S171" s="154"/>
      <c r="T171" s="155"/>
      <c r="AT171" s="156" t="s">
        <v>83</v>
      </c>
      <c r="AU171" s="156" t="s">
        <v>49</v>
      </c>
      <c r="AV171" s="8" t="s">
        <v>48</v>
      </c>
      <c r="AW171" s="8" t="s">
        <v>21</v>
      </c>
      <c r="AX171" s="8" t="s">
        <v>47</v>
      </c>
      <c r="AY171" s="156" t="s">
        <v>78</v>
      </c>
    </row>
    <row r="172" spans="1:65" s="9" customFormat="1" ht="11.25" x14ac:dyDescent="0.2">
      <c r="B172" s="157"/>
      <c r="C172" s="158"/>
      <c r="D172" s="148" t="s">
        <v>83</v>
      </c>
      <c r="E172" s="159" t="s">
        <v>0</v>
      </c>
      <c r="F172" s="160" t="s">
        <v>158</v>
      </c>
      <c r="G172" s="158"/>
      <c r="H172" s="161">
        <v>6.3</v>
      </c>
      <c r="I172" s="162"/>
      <c r="J172" s="158"/>
      <c r="K172" s="158"/>
      <c r="L172" s="163"/>
      <c r="M172" s="164"/>
      <c r="N172" s="165"/>
      <c r="O172" s="165"/>
      <c r="P172" s="165"/>
      <c r="Q172" s="165"/>
      <c r="R172" s="165"/>
      <c r="S172" s="165"/>
      <c r="T172" s="166"/>
      <c r="AT172" s="167" t="s">
        <v>83</v>
      </c>
      <c r="AU172" s="167" t="s">
        <v>49</v>
      </c>
      <c r="AV172" s="9" t="s">
        <v>49</v>
      </c>
      <c r="AW172" s="9" t="s">
        <v>21</v>
      </c>
      <c r="AX172" s="9" t="s">
        <v>47</v>
      </c>
      <c r="AY172" s="167" t="s">
        <v>78</v>
      </c>
    </row>
    <row r="173" spans="1:65" s="8" customFormat="1" ht="11.25" x14ac:dyDescent="0.2">
      <c r="B173" s="146"/>
      <c r="C173" s="147"/>
      <c r="D173" s="148" t="s">
        <v>83</v>
      </c>
      <c r="E173" s="149" t="s">
        <v>0</v>
      </c>
      <c r="F173" s="150" t="s">
        <v>163</v>
      </c>
      <c r="G173" s="147"/>
      <c r="H173" s="149" t="s">
        <v>0</v>
      </c>
      <c r="I173" s="151"/>
      <c r="J173" s="147"/>
      <c r="K173" s="147"/>
      <c r="L173" s="152"/>
      <c r="M173" s="153"/>
      <c r="N173" s="154"/>
      <c r="O173" s="154"/>
      <c r="P173" s="154"/>
      <c r="Q173" s="154"/>
      <c r="R173" s="154"/>
      <c r="S173" s="154"/>
      <c r="T173" s="155"/>
      <c r="AT173" s="156" t="s">
        <v>83</v>
      </c>
      <c r="AU173" s="156" t="s">
        <v>49</v>
      </c>
      <c r="AV173" s="8" t="s">
        <v>48</v>
      </c>
      <c r="AW173" s="8" t="s">
        <v>21</v>
      </c>
      <c r="AX173" s="8" t="s">
        <v>47</v>
      </c>
      <c r="AY173" s="156" t="s">
        <v>78</v>
      </c>
    </row>
    <row r="174" spans="1:65" s="8" customFormat="1" ht="11.25" x14ac:dyDescent="0.2">
      <c r="B174" s="146"/>
      <c r="C174" s="147"/>
      <c r="D174" s="148" t="s">
        <v>83</v>
      </c>
      <c r="E174" s="149" t="s">
        <v>0</v>
      </c>
      <c r="F174" s="150" t="s">
        <v>169</v>
      </c>
      <c r="G174" s="147"/>
      <c r="H174" s="149" t="s">
        <v>0</v>
      </c>
      <c r="I174" s="151"/>
      <c r="J174" s="147"/>
      <c r="K174" s="147"/>
      <c r="L174" s="152"/>
      <c r="M174" s="153"/>
      <c r="N174" s="154"/>
      <c r="O174" s="154"/>
      <c r="P174" s="154"/>
      <c r="Q174" s="154"/>
      <c r="R174" s="154"/>
      <c r="S174" s="154"/>
      <c r="T174" s="155"/>
      <c r="AT174" s="156" t="s">
        <v>83</v>
      </c>
      <c r="AU174" s="156" t="s">
        <v>49</v>
      </c>
      <c r="AV174" s="8" t="s">
        <v>48</v>
      </c>
      <c r="AW174" s="8" t="s">
        <v>21</v>
      </c>
      <c r="AX174" s="8" t="s">
        <v>47</v>
      </c>
      <c r="AY174" s="156" t="s">
        <v>78</v>
      </c>
    </row>
    <row r="175" spans="1:65" s="9" customFormat="1" ht="11.25" x14ac:dyDescent="0.2">
      <c r="B175" s="157"/>
      <c r="C175" s="158"/>
      <c r="D175" s="148" t="s">
        <v>83</v>
      </c>
      <c r="E175" s="159" t="s">
        <v>0</v>
      </c>
      <c r="F175" s="160" t="s">
        <v>170</v>
      </c>
      <c r="G175" s="158"/>
      <c r="H175" s="161">
        <v>17.7</v>
      </c>
      <c r="I175" s="162"/>
      <c r="J175" s="158"/>
      <c r="K175" s="158"/>
      <c r="L175" s="163"/>
      <c r="M175" s="164"/>
      <c r="N175" s="165"/>
      <c r="O175" s="165"/>
      <c r="P175" s="165"/>
      <c r="Q175" s="165"/>
      <c r="R175" s="165"/>
      <c r="S175" s="165"/>
      <c r="T175" s="166"/>
      <c r="AT175" s="167" t="s">
        <v>83</v>
      </c>
      <c r="AU175" s="167" t="s">
        <v>49</v>
      </c>
      <c r="AV175" s="9" t="s">
        <v>49</v>
      </c>
      <c r="AW175" s="9" t="s">
        <v>21</v>
      </c>
      <c r="AX175" s="9" t="s">
        <v>47</v>
      </c>
      <c r="AY175" s="167" t="s">
        <v>78</v>
      </c>
    </row>
    <row r="176" spans="1:65" s="10" customFormat="1" ht="11.25" x14ac:dyDescent="0.2">
      <c r="B176" s="168"/>
      <c r="C176" s="169"/>
      <c r="D176" s="148" t="s">
        <v>83</v>
      </c>
      <c r="E176" s="170" t="s">
        <v>0</v>
      </c>
      <c r="F176" s="171" t="s">
        <v>88</v>
      </c>
      <c r="G176" s="169"/>
      <c r="H176" s="172">
        <v>125.85</v>
      </c>
      <c r="I176" s="173"/>
      <c r="J176" s="169"/>
      <c r="K176" s="169"/>
      <c r="L176" s="174"/>
      <c r="M176" s="175"/>
      <c r="N176" s="176"/>
      <c r="O176" s="176"/>
      <c r="P176" s="176"/>
      <c r="Q176" s="176"/>
      <c r="R176" s="176"/>
      <c r="S176" s="176"/>
      <c r="T176" s="177"/>
      <c r="AT176" s="178" t="s">
        <v>83</v>
      </c>
      <c r="AU176" s="178" t="s">
        <v>49</v>
      </c>
      <c r="AV176" s="10" t="s">
        <v>82</v>
      </c>
      <c r="AW176" s="10" t="s">
        <v>21</v>
      </c>
      <c r="AX176" s="10" t="s">
        <v>48</v>
      </c>
      <c r="AY176" s="178" t="s">
        <v>78</v>
      </c>
    </row>
    <row r="177" spans="1:65" s="2" customFormat="1" ht="16.5" customHeight="1" x14ac:dyDescent="0.2">
      <c r="A177" s="18"/>
      <c r="B177" s="19"/>
      <c r="C177" s="132" t="s">
        <v>98</v>
      </c>
      <c r="D177" s="132" t="s">
        <v>80</v>
      </c>
      <c r="E177" s="133" t="s">
        <v>105</v>
      </c>
      <c r="F177" s="134" t="s">
        <v>106</v>
      </c>
      <c r="G177" s="135" t="s">
        <v>86</v>
      </c>
      <c r="H177" s="136">
        <v>24</v>
      </c>
      <c r="I177" s="137"/>
      <c r="J177" s="138">
        <f>ROUND(I177*H177,2)</f>
        <v>0</v>
      </c>
      <c r="K177" s="139"/>
      <c r="L177" s="21"/>
      <c r="M177" s="140" t="s">
        <v>0</v>
      </c>
      <c r="N177" s="141" t="s">
        <v>29</v>
      </c>
      <c r="O177" s="28"/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R177" s="144" t="s">
        <v>82</v>
      </c>
      <c r="AT177" s="144" t="s">
        <v>80</v>
      </c>
      <c r="AU177" s="144" t="s">
        <v>49</v>
      </c>
      <c r="AY177" s="11" t="s">
        <v>78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1" t="s">
        <v>48</v>
      </c>
      <c r="BK177" s="145">
        <f>ROUND(I177*H177,2)</f>
        <v>0</v>
      </c>
      <c r="BL177" s="11" t="s">
        <v>82</v>
      </c>
      <c r="BM177" s="144" t="s">
        <v>181</v>
      </c>
    </row>
    <row r="178" spans="1:65" s="8" customFormat="1" ht="11.25" x14ac:dyDescent="0.2">
      <c r="B178" s="146"/>
      <c r="C178" s="147"/>
      <c r="D178" s="148" t="s">
        <v>83</v>
      </c>
      <c r="E178" s="149" t="s">
        <v>0</v>
      </c>
      <c r="F178" s="150" t="s">
        <v>177</v>
      </c>
      <c r="G178" s="147"/>
      <c r="H178" s="149" t="s">
        <v>0</v>
      </c>
      <c r="I178" s="151"/>
      <c r="J178" s="147"/>
      <c r="K178" s="147"/>
      <c r="L178" s="152"/>
      <c r="M178" s="153"/>
      <c r="N178" s="154"/>
      <c r="O178" s="154"/>
      <c r="P178" s="154"/>
      <c r="Q178" s="154"/>
      <c r="R178" s="154"/>
      <c r="S178" s="154"/>
      <c r="T178" s="155"/>
      <c r="AT178" s="156" t="s">
        <v>83</v>
      </c>
      <c r="AU178" s="156" t="s">
        <v>49</v>
      </c>
      <c r="AV178" s="8" t="s">
        <v>48</v>
      </c>
      <c r="AW178" s="8" t="s">
        <v>21</v>
      </c>
      <c r="AX178" s="8" t="s">
        <v>47</v>
      </c>
      <c r="AY178" s="156" t="s">
        <v>78</v>
      </c>
    </row>
    <row r="179" spans="1:65" s="8" customFormat="1" ht="11.25" x14ac:dyDescent="0.2">
      <c r="B179" s="146"/>
      <c r="C179" s="147"/>
      <c r="D179" s="148" t="s">
        <v>83</v>
      </c>
      <c r="E179" s="149" t="s">
        <v>0</v>
      </c>
      <c r="F179" s="150" t="s">
        <v>160</v>
      </c>
      <c r="G179" s="147"/>
      <c r="H179" s="149" t="s">
        <v>0</v>
      </c>
      <c r="I179" s="151"/>
      <c r="J179" s="147"/>
      <c r="K179" s="147"/>
      <c r="L179" s="152"/>
      <c r="M179" s="153"/>
      <c r="N179" s="154"/>
      <c r="O179" s="154"/>
      <c r="P179" s="154"/>
      <c r="Q179" s="154"/>
      <c r="R179" s="154"/>
      <c r="S179" s="154"/>
      <c r="T179" s="155"/>
      <c r="AT179" s="156" t="s">
        <v>83</v>
      </c>
      <c r="AU179" s="156" t="s">
        <v>49</v>
      </c>
      <c r="AV179" s="8" t="s">
        <v>48</v>
      </c>
      <c r="AW179" s="8" t="s">
        <v>21</v>
      </c>
      <c r="AX179" s="8" t="s">
        <v>47</v>
      </c>
      <c r="AY179" s="156" t="s">
        <v>78</v>
      </c>
    </row>
    <row r="180" spans="1:65" s="9" customFormat="1" ht="11.25" x14ac:dyDescent="0.2">
      <c r="B180" s="157"/>
      <c r="C180" s="158"/>
      <c r="D180" s="148" t="s">
        <v>83</v>
      </c>
      <c r="E180" s="159" t="s">
        <v>0</v>
      </c>
      <c r="F180" s="160" t="s">
        <v>158</v>
      </c>
      <c r="G180" s="158"/>
      <c r="H180" s="161">
        <v>6.3</v>
      </c>
      <c r="I180" s="162"/>
      <c r="J180" s="158"/>
      <c r="K180" s="158"/>
      <c r="L180" s="163"/>
      <c r="M180" s="164"/>
      <c r="N180" s="165"/>
      <c r="O180" s="165"/>
      <c r="P180" s="165"/>
      <c r="Q180" s="165"/>
      <c r="R180" s="165"/>
      <c r="S180" s="165"/>
      <c r="T180" s="166"/>
      <c r="AT180" s="167" t="s">
        <v>83</v>
      </c>
      <c r="AU180" s="167" t="s">
        <v>49</v>
      </c>
      <c r="AV180" s="9" t="s">
        <v>49</v>
      </c>
      <c r="AW180" s="9" t="s">
        <v>21</v>
      </c>
      <c r="AX180" s="9" t="s">
        <v>47</v>
      </c>
      <c r="AY180" s="167" t="s">
        <v>78</v>
      </c>
    </row>
    <row r="181" spans="1:65" s="8" customFormat="1" ht="11.25" x14ac:dyDescent="0.2">
      <c r="B181" s="146"/>
      <c r="C181" s="147"/>
      <c r="D181" s="148" t="s">
        <v>83</v>
      </c>
      <c r="E181" s="149" t="s">
        <v>0</v>
      </c>
      <c r="F181" s="150" t="s">
        <v>163</v>
      </c>
      <c r="G181" s="147"/>
      <c r="H181" s="149" t="s">
        <v>0</v>
      </c>
      <c r="I181" s="151"/>
      <c r="J181" s="147"/>
      <c r="K181" s="147"/>
      <c r="L181" s="152"/>
      <c r="M181" s="153"/>
      <c r="N181" s="154"/>
      <c r="O181" s="154"/>
      <c r="P181" s="154"/>
      <c r="Q181" s="154"/>
      <c r="R181" s="154"/>
      <c r="S181" s="154"/>
      <c r="T181" s="155"/>
      <c r="AT181" s="156" t="s">
        <v>83</v>
      </c>
      <c r="AU181" s="156" t="s">
        <v>49</v>
      </c>
      <c r="AV181" s="8" t="s">
        <v>48</v>
      </c>
      <c r="AW181" s="8" t="s">
        <v>21</v>
      </c>
      <c r="AX181" s="8" t="s">
        <v>47</v>
      </c>
      <c r="AY181" s="156" t="s">
        <v>78</v>
      </c>
    </row>
    <row r="182" spans="1:65" s="8" customFormat="1" ht="11.25" x14ac:dyDescent="0.2">
      <c r="B182" s="146"/>
      <c r="C182" s="147"/>
      <c r="D182" s="148" t="s">
        <v>83</v>
      </c>
      <c r="E182" s="149" t="s">
        <v>0</v>
      </c>
      <c r="F182" s="150" t="s">
        <v>169</v>
      </c>
      <c r="G182" s="147"/>
      <c r="H182" s="149" t="s">
        <v>0</v>
      </c>
      <c r="I182" s="151"/>
      <c r="J182" s="147"/>
      <c r="K182" s="147"/>
      <c r="L182" s="152"/>
      <c r="M182" s="153"/>
      <c r="N182" s="154"/>
      <c r="O182" s="154"/>
      <c r="P182" s="154"/>
      <c r="Q182" s="154"/>
      <c r="R182" s="154"/>
      <c r="S182" s="154"/>
      <c r="T182" s="155"/>
      <c r="AT182" s="156" t="s">
        <v>83</v>
      </c>
      <c r="AU182" s="156" t="s">
        <v>49</v>
      </c>
      <c r="AV182" s="8" t="s">
        <v>48</v>
      </c>
      <c r="AW182" s="8" t="s">
        <v>21</v>
      </c>
      <c r="AX182" s="8" t="s">
        <v>47</v>
      </c>
      <c r="AY182" s="156" t="s">
        <v>78</v>
      </c>
    </row>
    <row r="183" spans="1:65" s="9" customFormat="1" ht="11.25" x14ac:dyDescent="0.2">
      <c r="B183" s="157"/>
      <c r="C183" s="158"/>
      <c r="D183" s="148" t="s">
        <v>83</v>
      </c>
      <c r="E183" s="159" t="s">
        <v>0</v>
      </c>
      <c r="F183" s="160" t="s">
        <v>170</v>
      </c>
      <c r="G183" s="158"/>
      <c r="H183" s="161">
        <v>17.7</v>
      </c>
      <c r="I183" s="162"/>
      <c r="J183" s="158"/>
      <c r="K183" s="158"/>
      <c r="L183" s="163"/>
      <c r="M183" s="164"/>
      <c r="N183" s="165"/>
      <c r="O183" s="165"/>
      <c r="P183" s="165"/>
      <c r="Q183" s="165"/>
      <c r="R183" s="165"/>
      <c r="S183" s="165"/>
      <c r="T183" s="166"/>
      <c r="AT183" s="167" t="s">
        <v>83</v>
      </c>
      <c r="AU183" s="167" t="s">
        <v>49</v>
      </c>
      <c r="AV183" s="9" t="s">
        <v>49</v>
      </c>
      <c r="AW183" s="9" t="s">
        <v>21</v>
      </c>
      <c r="AX183" s="9" t="s">
        <v>47</v>
      </c>
      <c r="AY183" s="167" t="s">
        <v>78</v>
      </c>
    </row>
    <row r="184" spans="1:65" s="10" customFormat="1" ht="11.25" x14ac:dyDescent="0.2">
      <c r="B184" s="168"/>
      <c r="C184" s="169"/>
      <c r="D184" s="148" t="s">
        <v>83</v>
      </c>
      <c r="E184" s="170" t="s">
        <v>0</v>
      </c>
      <c r="F184" s="171" t="s">
        <v>88</v>
      </c>
      <c r="G184" s="169"/>
      <c r="H184" s="172">
        <v>24</v>
      </c>
      <c r="I184" s="173"/>
      <c r="J184" s="169"/>
      <c r="K184" s="169"/>
      <c r="L184" s="174"/>
      <c r="M184" s="175"/>
      <c r="N184" s="176"/>
      <c r="O184" s="176"/>
      <c r="P184" s="176"/>
      <c r="Q184" s="176"/>
      <c r="R184" s="176"/>
      <c r="S184" s="176"/>
      <c r="T184" s="177"/>
      <c r="AT184" s="178" t="s">
        <v>83</v>
      </c>
      <c r="AU184" s="178" t="s">
        <v>49</v>
      </c>
      <c r="AV184" s="10" t="s">
        <v>82</v>
      </c>
      <c r="AW184" s="10" t="s">
        <v>21</v>
      </c>
      <c r="AX184" s="10" t="s">
        <v>48</v>
      </c>
      <c r="AY184" s="178" t="s">
        <v>78</v>
      </c>
    </row>
    <row r="185" spans="1:65" s="2" customFormat="1" ht="21.75" customHeight="1" x14ac:dyDescent="0.2">
      <c r="A185" s="18"/>
      <c r="B185" s="19"/>
      <c r="C185" s="132" t="s">
        <v>101</v>
      </c>
      <c r="D185" s="132" t="s">
        <v>80</v>
      </c>
      <c r="E185" s="133" t="s">
        <v>108</v>
      </c>
      <c r="F185" s="134" t="s">
        <v>109</v>
      </c>
      <c r="G185" s="135" t="s">
        <v>110</v>
      </c>
      <c r="H185" s="136">
        <v>45.6</v>
      </c>
      <c r="I185" s="137"/>
      <c r="J185" s="138">
        <f>ROUND(I185*H185,2)</f>
        <v>0</v>
      </c>
      <c r="K185" s="139"/>
      <c r="L185" s="21"/>
      <c r="M185" s="140" t="s">
        <v>0</v>
      </c>
      <c r="N185" s="141" t="s">
        <v>29</v>
      </c>
      <c r="O185" s="28"/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R185" s="144" t="s">
        <v>82</v>
      </c>
      <c r="AT185" s="144" t="s">
        <v>80</v>
      </c>
      <c r="AU185" s="144" t="s">
        <v>49</v>
      </c>
      <c r="AY185" s="11" t="s">
        <v>78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1" t="s">
        <v>48</v>
      </c>
      <c r="BK185" s="145">
        <f>ROUND(I185*H185,2)</f>
        <v>0</v>
      </c>
      <c r="BL185" s="11" t="s">
        <v>82</v>
      </c>
      <c r="BM185" s="144" t="s">
        <v>182</v>
      </c>
    </row>
    <row r="186" spans="1:65" s="8" customFormat="1" ht="11.25" x14ac:dyDescent="0.2">
      <c r="B186" s="146"/>
      <c r="C186" s="147"/>
      <c r="D186" s="148" t="s">
        <v>83</v>
      </c>
      <c r="E186" s="149" t="s">
        <v>0</v>
      </c>
      <c r="F186" s="150" t="s">
        <v>111</v>
      </c>
      <c r="G186" s="147"/>
      <c r="H186" s="149" t="s">
        <v>0</v>
      </c>
      <c r="I186" s="151"/>
      <c r="J186" s="147"/>
      <c r="K186" s="147"/>
      <c r="L186" s="152"/>
      <c r="M186" s="153"/>
      <c r="N186" s="154"/>
      <c r="O186" s="154"/>
      <c r="P186" s="154"/>
      <c r="Q186" s="154"/>
      <c r="R186" s="154"/>
      <c r="S186" s="154"/>
      <c r="T186" s="155"/>
      <c r="AT186" s="156" t="s">
        <v>83</v>
      </c>
      <c r="AU186" s="156" t="s">
        <v>49</v>
      </c>
      <c r="AV186" s="8" t="s">
        <v>48</v>
      </c>
      <c r="AW186" s="8" t="s">
        <v>21</v>
      </c>
      <c r="AX186" s="8" t="s">
        <v>47</v>
      </c>
      <c r="AY186" s="156" t="s">
        <v>78</v>
      </c>
    </row>
    <row r="187" spans="1:65" s="8" customFormat="1" ht="11.25" x14ac:dyDescent="0.2">
      <c r="B187" s="146"/>
      <c r="C187" s="147"/>
      <c r="D187" s="148" t="s">
        <v>83</v>
      </c>
      <c r="E187" s="149" t="s">
        <v>0</v>
      </c>
      <c r="F187" s="150" t="s">
        <v>177</v>
      </c>
      <c r="G187" s="147"/>
      <c r="H187" s="149" t="s">
        <v>0</v>
      </c>
      <c r="I187" s="151"/>
      <c r="J187" s="147"/>
      <c r="K187" s="147"/>
      <c r="L187" s="152"/>
      <c r="M187" s="153"/>
      <c r="N187" s="154"/>
      <c r="O187" s="154"/>
      <c r="P187" s="154"/>
      <c r="Q187" s="154"/>
      <c r="R187" s="154"/>
      <c r="S187" s="154"/>
      <c r="T187" s="155"/>
      <c r="AT187" s="156" t="s">
        <v>83</v>
      </c>
      <c r="AU187" s="156" t="s">
        <v>49</v>
      </c>
      <c r="AV187" s="8" t="s">
        <v>48</v>
      </c>
      <c r="AW187" s="8" t="s">
        <v>21</v>
      </c>
      <c r="AX187" s="8" t="s">
        <v>47</v>
      </c>
      <c r="AY187" s="156" t="s">
        <v>78</v>
      </c>
    </row>
    <row r="188" spans="1:65" s="8" customFormat="1" ht="11.25" x14ac:dyDescent="0.2">
      <c r="B188" s="146"/>
      <c r="C188" s="147"/>
      <c r="D188" s="148" t="s">
        <v>83</v>
      </c>
      <c r="E188" s="149" t="s">
        <v>0</v>
      </c>
      <c r="F188" s="150" t="s">
        <v>160</v>
      </c>
      <c r="G188" s="147"/>
      <c r="H188" s="149" t="s">
        <v>0</v>
      </c>
      <c r="I188" s="151"/>
      <c r="J188" s="147"/>
      <c r="K188" s="147"/>
      <c r="L188" s="152"/>
      <c r="M188" s="153"/>
      <c r="N188" s="154"/>
      <c r="O188" s="154"/>
      <c r="P188" s="154"/>
      <c r="Q188" s="154"/>
      <c r="R188" s="154"/>
      <c r="S188" s="154"/>
      <c r="T188" s="155"/>
      <c r="AT188" s="156" t="s">
        <v>83</v>
      </c>
      <c r="AU188" s="156" t="s">
        <v>49</v>
      </c>
      <c r="AV188" s="8" t="s">
        <v>48</v>
      </c>
      <c r="AW188" s="8" t="s">
        <v>21</v>
      </c>
      <c r="AX188" s="8" t="s">
        <v>47</v>
      </c>
      <c r="AY188" s="156" t="s">
        <v>78</v>
      </c>
    </row>
    <row r="189" spans="1:65" s="9" customFormat="1" ht="11.25" x14ac:dyDescent="0.2">
      <c r="B189" s="157"/>
      <c r="C189" s="158"/>
      <c r="D189" s="148" t="s">
        <v>83</v>
      </c>
      <c r="E189" s="159" t="s">
        <v>0</v>
      </c>
      <c r="F189" s="160" t="s">
        <v>158</v>
      </c>
      <c r="G189" s="158"/>
      <c r="H189" s="161">
        <v>6.3</v>
      </c>
      <c r="I189" s="162"/>
      <c r="J189" s="158"/>
      <c r="K189" s="158"/>
      <c r="L189" s="163"/>
      <c r="M189" s="164"/>
      <c r="N189" s="165"/>
      <c r="O189" s="165"/>
      <c r="P189" s="165"/>
      <c r="Q189" s="165"/>
      <c r="R189" s="165"/>
      <c r="S189" s="165"/>
      <c r="T189" s="166"/>
      <c r="AT189" s="167" t="s">
        <v>83</v>
      </c>
      <c r="AU189" s="167" t="s">
        <v>49</v>
      </c>
      <c r="AV189" s="9" t="s">
        <v>49</v>
      </c>
      <c r="AW189" s="9" t="s">
        <v>21</v>
      </c>
      <c r="AX189" s="9" t="s">
        <v>47</v>
      </c>
      <c r="AY189" s="167" t="s">
        <v>78</v>
      </c>
    </row>
    <row r="190" spans="1:65" s="8" customFormat="1" ht="11.25" x14ac:dyDescent="0.2">
      <c r="B190" s="146"/>
      <c r="C190" s="147"/>
      <c r="D190" s="148" t="s">
        <v>83</v>
      </c>
      <c r="E190" s="149" t="s">
        <v>0</v>
      </c>
      <c r="F190" s="150" t="s">
        <v>163</v>
      </c>
      <c r="G190" s="147"/>
      <c r="H190" s="149" t="s">
        <v>0</v>
      </c>
      <c r="I190" s="151"/>
      <c r="J190" s="147"/>
      <c r="K190" s="147"/>
      <c r="L190" s="152"/>
      <c r="M190" s="153"/>
      <c r="N190" s="154"/>
      <c r="O190" s="154"/>
      <c r="P190" s="154"/>
      <c r="Q190" s="154"/>
      <c r="R190" s="154"/>
      <c r="S190" s="154"/>
      <c r="T190" s="155"/>
      <c r="AT190" s="156" t="s">
        <v>83</v>
      </c>
      <c r="AU190" s="156" t="s">
        <v>49</v>
      </c>
      <c r="AV190" s="8" t="s">
        <v>48</v>
      </c>
      <c r="AW190" s="8" t="s">
        <v>21</v>
      </c>
      <c r="AX190" s="8" t="s">
        <v>47</v>
      </c>
      <c r="AY190" s="156" t="s">
        <v>78</v>
      </c>
    </row>
    <row r="191" spans="1:65" s="8" customFormat="1" ht="11.25" x14ac:dyDescent="0.2">
      <c r="B191" s="146"/>
      <c r="C191" s="147"/>
      <c r="D191" s="148" t="s">
        <v>83</v>
      </c>
      <c r="E191" s="149" t="s">
        <v>0</v>
      </c>
      <c r="F191" s="150" t="s">
        <v>169</v>
      </c>
      <c r="G191" s="147"/>
      <c r="H191" s="149" t="s">
        <v>0</v>
      </c>
      <c r="I191" s="151"/>
      <c r="J191" s="147"/>
      <c r="K191" s="147"/>
      <c r="L191" s="152"/>
      <c r="M191" s="153"/>
      <c r="N191" s="154"/>
      <c r="O191" s="154"/>
      <c r="P191" s="154"/>
      <c r="Q191" s="154"/>
      <c r="R191" s="154"/>
      <c r="S191" s="154"/>
      <c r="T191" s="155"/>
      <c r="AT191" s="156" t="s">
        <v>83</v>
      </c>
      <c r="AU191" s="156" t="s">
        <v>49</v>
      </c>
      <c r="AV191" s="8" t="s">
        <v>48</v>
      </c>
      <c r="AW191" s="8" t="s">
        <v>21</v>
      </c>
      <c r="AX191" s="8" t="s">
        <v>47</v>
      </c>
      <c r="AY191" s="156" t="s">
        <v>78</v>
      </c>
    </row>
    <row r="192" spans="1:65" s="9" customFormat="1" ht="11.25" x14ac:dyDescent="0.2">
      <c r="B192" s="157"/>
      <c r="C192" s="158"/>
      <c r="D192" s="148" t="s">
        <v>83</v>
      </c>
      <c r="E192" s="159" t="s">
        <v>0</v>
      </c>
      <c r="F192" s="160" t="s">
        <v>170</v>
      </c>
      <c r="G192" s="158"/>
      <c r="H192" s="161">
        <v>17.7</v>
      </c>
      <c r="I192" s="162"/>
      <c r="J192" s="158"/>
      <c r="K192" s="158"/>
      <c r="L192" s="163"/>
      <c r="M192" s="164"/>
      <c r="N192" s="165"/>
      <c r="O192" s="165"/>
      <c r="P192" s="165"/>
      <c r="Q192" s="165"/>
      <c r="R192" s="165"/>
      <c r="S192" s="165"/>
      <c r="T192" s="166"/>
      <c r="AT192" s="167" t="s">
        <v>83</v>
      </c>
      <c r="AU192" s="167" t="s">
        <v>49</v>
      </c>
      <c r="AV192" s="9" t="s">
        <v>49</v>
      </c>
      <c r="AW192" s="9" t="s">
        <v>21</v>
      </c>
      <c r="AX192" s="9" t="s">
        <v>47</v>
      </c>
      <c r="AY192" s="167" t="s">
        <v>78</v>
      </c>
    </row>
    <row r="193" spans="1:65" s="10" customFormat="1" ht="11.25" x14ac:dyDescent="0.2">
      <c r="B193" s="168"/>
      <c r="C193" s="169"/>
      <c r="D193" s="148" t="s">
        <v>83</v>
      </c>
      <c r="E193" s="170" t="s">
        <v>0</v>
      </c>
      <c r="F193" s="171" t="s">
        <v>88</v>
      </c>
      <c r="G193" s="169"/>
      <c r="H193" s="172">
        <v>24</v>
      </c>
      <c r="I193" s="173"/>
      <c r="J193" s="169"/>
      <c r="K193" s="169"/>
      <c r="L193" s="174"/>
      <c r="M193" s="175"/>
      <c r="N193" s="176"/>
      <c r="O193" s="176"/>
      <c r="P193" s="176"/>
      <c r="Q193" s="176"/>
      <c r="R193" s="176"/>
      <c r="S193" s="176"/>
      <c r="T193" s="177"/>
      <c r="AT193" s="178" t="s">
        <v>83</v>
      </c>
      <c r="AU193" s="178" t="s">
        <v>49</v>
      </c>
      <c r="AV193" s="10" t="s">
        <v>82</v>
      </c>
      <c r="AW193" s="10" t="s">
        <v>21</v>
      </c>
      <c r="AX193" s="10" t="s">
        <v>48</v>
      </c>
      <c r="AY193" s="178" t="s">
        <v>78</v>
      </c>
    </row>
    <row r="194" spans="1:65" s="9" customFormat="1" ht="11.25" x14ac:dyDescent="0.2">
      <c r="B194" s="157"/>
      <c r="C194" s="158"/>
      <c r="D194" s="148" t="s">
        <v>83</v>
      </c>
      <c r="E194" s="158"/>
      <c r="F194" s="160" t="s">
        <v>183</v>
      </c>
      <c r="G194" s="158"/>
      <c r="H194" s="161">
        <v>45.6</v>
      </c>
      <c r="I194" s="162"/>
      <c r="J194" s="158"/>
      <c r="K194" s="158"/>
      <c r="L194" s="163"/>
      <c r="M194" s="164"/>
      <c r="N194" s="165"/>
      <c r="O194" s="165"/>
      <c r="P194" s="165"/>
      <c r="Q194" s="165"/>
      <c r="R194" s="165"/>
      <c r="S194" s="165"/>
      <c r="T194" s="166"/>
      <c r="AT194" s="167" t="s">
        <v>83</v>
      </c>
      <c r="AU194" s="167" t="s">
        <v>49</v>
      </c>
      <c r="AV194" s="9" t="s">
        <v>49</v>
      </c>
      <c r="AW194" s="9" t="s">
        <v>1</v>
      </c>
      <c r="AX194" s="9" t="s">
        <v>48</v>
      </c>
      <c r="AY194" s="167" t="s">
        <v>78</v>
      </c>
    </row>
    <row r="195" spans="1:65" s="2" customFormat="1" ht="21.75" customHeight="1" x14ac:dyDescent="0.2">
      <c r="A195" s="18"/>
      <c r="B195" s="19"/>
      <c r="C195" s="132" t="s">
        <v>104</v>
      </c>
      <c r="D195" s="132" t="s">
        <v>80</v>
      </c>
      <c r="E195" s="133" t="s">
        <v>184</v>
      </c>
      <c r="F195" s="134" t="s">
        <v>185</v>
      </c>
      <c r="G195" s="135" t="s">
        <v>86</v>
      </c>
      <c r="H195" s="136">
        <v>90.045000000000002</v>
      </c>
      <c r="I195" s="137"/>
      <c r="J195" s="138">
        <f>ROUND(I195*H195,2)</f>
        <v>0</v>
      </c>
      <c r="K195" s="139"/>
      <c r="L195" s="21"/>
      <c r="M195" s="140" t="s">
        <v>0</v>
      </c>
      <c r="N195" s="141" t="s">
        <v>29</v>
      </c>
      <c r="O195" s="28"/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R195" s="144" t="s">
        <v>82</v>
      </c>
      <c r="AT195" s="144" t="s">
        <v>80</v>
      </c>
      <c r="AU195" s="144" t="s">
        <v>49</v>
      </c>
      <c r="AY195" s="11" t="s">
        <v>78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1" t="s">
        <v>48</v>
      </c>
      <c r="BK195" s="145">
        <f>ROUND(I195*H195,2)</f>
        <v>0</v>
      </c>
      <c r="BL195" s="11" t="s">
        <v>82</v>
      </c>
      <c r="BM195" s="144" t="s">
        <v>186</v>
      </c>
    </row>
    <row r="196" spans="1:65" s="8" customFormat="1" ht="11.25" x14ac:dyDescent="0.2">
      <c r="B196" s="146"/>
      <c r="C196" s="147"/>
      <c r="D196" s="148" t="s">
        <v>83</v>
      </c>
      <c r="E196" s="149" t="s">
        <v>0</v>
      </c>
      <c r="F196" s="150" t="s">
        <v>187</v>
      </c>
      <c r="G196" s="147"/>
      <c r="H196" s="149" t="s">
        <v>0</v>
      </c>
      <c r="I196" s="151"/>
      <c r="J196" s="147"/>
      <c r="K196" s="147"/>
      <c r="L196" s="152"/>
      <c r="M196" s="153"/>
      <c r="N196" s="154"/>
      <c r="O196" s="154"/>
      <c r="P196" s="154"/>
      <c r="Q196" s="154"/>
      <c r="R196" s="154"/>
      <c r="S196" s="154"/>
      <c r="T196" s="155"/>
      <c r="AT196" s="156" t="s">
        <v>83</v>
      </c>
      <c r="AU196" s="156" t="s">
        <v>49</v>
      </c>
      <c r="AV196" s="8" t="s">
        <v>48</v>
      </c>
      <c r="AW196" s="8" t="s">
        <v>21</v>
      </c>
      <c r="AX196" s="8" t="s">
        <v>47</v>
      </c>
      <c r="AY196" s="156" t="s">
        <v>78</v>
      </c>
    </row>
    <row r="197" spans="1:65" s="8" customFormat="1" ht="11.25" x14ac:dyDescent="0.2">
      <c r="B197" s="146"/>
      <c r="C197" s="147"/>
      <c r="D197" s="148" t="s">
        <v>83</v>
      </c>
      <c r="E197" s="149" t="s">
        <v>0</v>
      </c>
      <c r="F197" s="150" t="s">
        <v>188</v>
      </c>
      <c r="G197" s="147"/>
      <c r="H197" s="149" t="s">
        <v>0</v>
      </c>
      <c r="I197" s="151"/>
      <c r="J197" s="147"/>
      <c r="K197" s="147"/>
      <c r="L197" s="152"/>
      <c r="M197" s="153"/>
      <c r="N197" s="154"/>
      <c r="O197" s="154"/>
      <c r="P197" s="154"/>
      <c r="Q197" s="154"/>
      <c r="R197" s="154"/>
      <c r="S197" s="154"/>
      <c r="T197" s="155"/>
      <c r="AT197" s="156" t="s">
        <v>83</v>
      </c>
      <c r="AU197" s="156" t="s">
        <v>49</v>
      </c>
      <c r="AV197" s="8" t="s">
        <v>48</v>
      </c>
      <c r="AW197" s="8" t="s">
        <v>21</v>
      </c>
      <c r="AX197" s="8" t="s">
        <v>47</v>
      </c>
      <c r="AY197" s="156" t="s">
        <v>78</v>
      </c>
    </row>
    <row r="198" spans="1:65" s="9" customFormat="1" ht="11.25" x14ac:dyDescent="0.2">
      <c r="B198" s="157"/>
      <c r="C198" s="158"/>
      <c r="D198" s="148" t="s">
        <v>83</v>
      </c>
      <c r="E198" s="159" t="s">
        <v>0</v>
      </c>
      <c r="F198" s="160" t="s">
        <v>189</v>
      </c>
      <c r="G198" s="158"/>
      <c r="H198" s="161">
        <v>90.045000000000002</v>
      </c>
      <c r="I198" s="162"/>
      <c r="J198" s="158"/>
      <c r="K198" s="158"/>
      <c r="L198" s="163"/>
      <c r="M198" s="164"/>
      <c r="N198" s="165"/>
      <c r="O198" s="165"/>
      <c r="P198" s="165"/>
      <c r="Q198" s="165"/>
      <c r="R198" s="165"/>
      <c r="S198" s="165"/>
      <c r="T198" s="166"/>
      <c r="AT198" s="167" t="s">
        <v>83</v>
      </c>
      <c r="AU198" s="167" t="s">
        <v>49</v>
      </c>
      <c r="AV198" s="9" t="s">
        <v>49</v>
      </c>
      <c r="AW198" s="9" t="s">
        <v>21</v>
      </c>
      <c r="AX198" s="9" t="s">
        <v>47</v>
      </c>
      <c r="AY198" s="167" t="s">
        <v>78</v>
      </c>
    </row>
    <row r="199" spans="1:65" s="10" customFormat="1" ht="11.25" x14ac:dyDescent="0.2">
      <c r="B199" s="168"/>
      <c r="C199" s="169"/>
      <c r="D199" s="148" t="s">
        <v>83</v>
      </c>
      <c r="E199" s="170" t="s">
        <v>0</v>
      </c>
      <c r="F199" s="171" t="s">
        <v>88</v>
      </c>
      <c r="G199" s="169"/>
      <c r="H199" s="172">
        <v>90.045000000000002</v>
      </c>
      <c r="I199" s="173"/>
      <c r="J199" s="169"/>
      <c r="K199" s="169"/>
      <c r="L199" s="174"/>
      <c r="M199" s="175"/>
      <c r="N199" s="176"/>
      <c r="O199" s="176"/>
      <c r="P199" s="176"/>
      <c r="Q199" s="176"/>
      <c r="R199" s="176"/>
      <c r="S199" s="176"/>
      <c r="T199" s="177"/>
      <c r="AT199" s="178" t="s">
        <v>83</v>
      </c>
      <c r="AU199" s="178" t="s">
        <v>49</v>
      </c>
      <c r="AV199" s="10" t="s">
        <v>82</v>
      </c>
      <c r="AW199" s="10" t="s">
        <v>21</v>
      </c>
      <c r="AX199" s="10" t="s">
        <v>48</v>
      </c>
      <c r="AY199" s="178" t="s">
        <v>78</v>
      </c>
    </row>
    <row r="200" spans="1:65" s="2" customFormat="1" ht="16.5" customHeight="1" x14ac:dyDescent="0.2">
      <c r="A200" s="18"/>
      <c r="B200" s="19"/>
      <c r="C200" s="179" t="s">
        <v>107</v>
      </c>
      <c r="D200" s="179" t="s">
        <v>126</v>
      </c>
      <c r="E200" s="180" t="s">
        <v>134</v>
      </c>
      <c r="F200" s="181" t="s">
        <v>135</v>
      </c>
      <c r="G200" s="182" t="s">
        <v>110</v>
      </c>
      <c r="H200" s="183">
        <v>171.08600000000001</v>
      </c>
      <c r="I200" s="184"/>
      <c r="J200" s="185">
        <f>ROUND(I200*H200,2)</f>
        <v>0</v>
      </c>
      <c r="K200" s="186"/>
      <c r="L200" s="187"/>
      <c r="M200" s="188" t="s">
        <v>0</v>
      </c>
      <c r="N200" s="189" t="s">
        <v>29</v>
      </c>
      <c r="O200" s="28"/>
      <c r="P200" s="142">
        <f>O200*H200</f>
        <v>0</v>
      </c>
      <c r="Q200" s="142">
        <v>1</v>
      </c>
      <c r="R200" s="142">
        <f>Q200*H200</f>
        <v>171.08600000000001</v>
      </c>
      <c r="S200" s="142">
        <v>0</v>
      </c>
      <c r="T200" s="143">
        <f>S200*H200</f>
        <v>0</v>
      </c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R200" s="144" t="s">
        <v>98</v>
      </c>
      <c r="AT200" s="144" t="s">
        <v>126</v>
      </c>
      <c r="AU200" s="144" t="s">
        <v>49</v>
      </c>
      <c r="AY200" s="11" t="s">
        <v>78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1" t="s">
        <v>48</v>
      </c>
      <c r="BK200" s="145">
        <f>ROUND(I200*H200,2)</f>
        <v>0</v>
      </c>
      <c r="BL200" s="11" t="s">
        <v>82</v>
      </c>
      <c r="BM200" s="144" t="s">
        <v>190</v>
      </c>
    </row>
    <row r="201" spans="1:65" s="8" customFormat="1" ht="11.25" x14ac:dyDescent="0.2">
      <c r="B201" s="146"/>
      <c r="C201" s="147"/>
      <c r="D201" s="148" t="s">
        <v>83</v>
      </c>
      <c r="E201" s="149" t="s">
        <v>0</v>
      </c>
      <c r="F201" s="150" t="s">
        <v>111</v>
      </c>
      <c r="G201" s="147"/>
      <c r="H201" s="149" t="s">
        <v>0</v>
      </c>
      <c r="I201" s="151"/>
      <c r="J201" s="147"/>
      <c r="K201" s="147"/>
      <c r="L201" s="152"/>
      <c r="M201" s="153"/>
      <c r="N201" s="154"/>
      <c r="O201" s="154"/>
      <c r="P201" s="154"/>
      <c r="Q201" s="154"/>
      <c r="R201" s="154"/>
      <c r="S201" s="154"/>
      <c r="T201" s="155"/>
      <c r="AT201" s="156" t="s">
        <v>83</v>
      </c>
      <c r="AU201" s="156" t="s">
        <v>49</v>
      </c>
      <c r="AV201" s="8" t="s">
        <v>48</v>
      </c>
      <c r="AW201" s="8" t="s">
        <v>21</v>
      </c>
      <c r="AX201" s="8" t="s">
        <v>47</v>
      </c>
      <c r="AY201" s="156" t="s">
        <v>78</v>
      </c>
    </row>
    <row r="202" spans="1:65" s="8" customFormat="1" ht="11.25" x14ac:dyDescent="0.2">
      <c r="B202" s="146"/>
      <c r="C202" s="147"/>
      <c r="D202" s="148" t="s">
        <v>83</v>
      </c>
      <c r="E202" s="149" t="s">
        <v>0</v>
      </c>
      <c r="F202" s="150" t="s">
        <v>187</v>
      </c>
      <c r="G202" s="147"/>
      <c r="H202" s="149" t="s">
        <v>0</v>
      </c>
      <c r="I202" s="151"/>
      <c r="J202" s="147"/>
      <c r="K202" s="147"/>
      <c r="L202" s="152"/>
      <c r="M202" s="153"/>
      <c r="N202" s="154"/>
      <c r="O202" s="154"/>
      <c r="P202" s="154"/>
      <c r="Q202" s="154"/>
      <c r="R202" s="154"/>
      <c r="S202" s="154"/>
      <c r="T202" s="155"/>
      <c r="AT202" s="156" t="s">
        <v>83</v>
      </c>
      <c r="AU202" s="156" t="s">
        <v>49</v>
      </c>
      <c r="AV202" s="8" t="s">
        <v>48</v>
      </c>
      <c r="AW202" s="8" t="s">
        <v>21</v>
      </c>
      <c r="AX202" s="8" t="s">
        <v>47</v>
      </c>
      <c r="AY202" s="156" t="s">
        <v>78</v>
      </c>
    </row>
    <row r="203" spans="1:65" s="8" customFormat="1" ht="11.25" x14ac:dyDescent="0.2">
      <c r="B203" s="146"/>
      <c r="C203" s="147"/>
      <c r="D203" s="148" t="s">
        <v>83</v>
      </c>
      <c r="E203" s="149" t="s">
        <v>0</v>
      </c>
      <c r="F203" s="150" t="s">
        <v>191</v>
      </c>
      <c r="G203" s="147"/>
      <c r="H203" s="149" t="s">
        <v>0</v>
      </c>
      <c r="I203" s="151"/>
      <c r="J203" s="147"/>
      <c r="K203" s="147"/>
      <c r="L203" s="152"/>
      <c r="M203" s="153"/>
      <c r="N203" s="154"/>
      <c r="O203" s="154"/>
      <c r="P203" s="154"/>
      <c r="Q203" s="154"/>
      <c r="R203" s="154"/>
      <c r="S203" s="154"/>
      <c r="T203" s="155"/>
      <c r="AT203" s="156" t="s">
        <v>83</v>
      </c>
      <c r="AU203" s="156" t="s">
        <v>49</v>
      </c>
      <c r="AV203" s="8" t="s">
        <v>48</v>
      </c>
      <c r="AW203" s="8" t="s">
        <v>21</v>
      </c>
      <c r="AX203" s="8" t="s">
        <v>47</v>
      </c>
      <c r="AY203" s="156" t="s">
        <v>78</v>
      </c>
    </row>
    <row r="204" spans="1:65" s="9" customFormat="1" ht="11.25" x14ac:dyDescent="0.2">
      <c r="B204" s="157"/>
      <c r="C204" s="158"/>
      <c r="D204" s="148" t="s">
        <v>83</v>
      </c>
      <c r="E204" s="159" t="s">
        <v>0</v>
      </c>
      <c r="F204" s="160" t="s">
        <v>189</v>
      </c>
      <c r="G204" s="158"/>
      <c r="H204" s="161">
        <v>90.045000000000002</v>
      </c>
      <c r="I204" s="162"/>
      <c r="J204" s="158"/>
      <c r="K204" s="158"/>
      <c r="L204" s="163"/>
      <c r="M204" s="164"/>
      <c r="N204" s="165"/>
      <c r="O204" s="165"/>
      <c r="P204" s="165"/>
      <c r="Q204" s="165"/>
      <c r="R204" s="165"/>
      <c r="S204" s="165"/>
      <c r="T204" s="166"/>
      <c r="AT204" s="167" t="s">
        <v>83</v>
      </c>
      <c r="AU204" s="167" t="s">
        <v>49</v>
      </c>
      <c r="AV204" s="9" t="s">
        <v>49</v>
      </c>
      <c r="AW204" s="9" t="s">
        <v>21</v>
      </c>
      <c r="AX204" s="9" t="s">
        <v>48</v>
      </c>
      <c r="AY204" s="167" t="s">
        <v>78</v>
      </c>
    </row>
    <row r="205" spans="1:65" s="9" customFormat="1" ht="11.25" x14ac:dyDescent="0.2">
      <c r="B205" s="157"/>
      <c r="C205" s="158"/>
      <c r="D205" s="148" t="s">
        <v>83</v>
      </c>
      <c r="E205" s="158"/>
      <c r="F205" s="160" t="s">
        <v>192</v>
      </c>
      <c r="G205" s="158"/>
      <c r="H205" s="161">
        <v>171.08600000000001</v>
      </c>
      <c r="I205" s="162"/>
      <c r="J205" s="158"/>
      <c r="K205" s="158"/>
      <c r="L205" s="163"/>
      <c r="M205" s="164"/>
      <c r="N205" s="165"/>
      <c r="O205" s="165"/>
      <c r="P205" s="165"/>
      <c r="Q205" s="165"/>
      <c r="R205" s="165"/>
      <c r="S205" s="165"/>
      <c r="T205" s="166"/>
      <c r="AT205" s="167" t="s">
        <v>83</v>
      </c>
      <c r="AU205" s="167" t="s">
        <v>49</v>
      </c>
      <c r="AV205" s="9" t="s">
        <v>49</v>
      </c>
      <c r="AW205" s="9" t="s">
        <v>1</v>
      </c>
      <c r="AX205" s="9" t="s">
        <v>48</v>
      </c>
      <c r="AY205" s="167" t="s">
        <v>78</v>
      </c>
    </row>
    <row r="206" spans="1:65" s="2" customFormat="1" ht="21.75" customHeight="1" x14ac:dyDescent="0.2">
      <c r="A206" s="18"/>
      <c r="B206" s="19"/>
      <c r="C206" s="132" t="s">
        <v>112</v>
      </c>
      <c r="D206" s="132" t="s">
        <v>80</v>
      </c>
      <c r="E206" s="133" t="s">
        <v>193</v>
      </c>
      <c r="F206" s="134" t="s">
        <v>194</v>
      </c>
      <c r="G206" s="135" t="s">
        <v>81</v>
      </c>
      <c r="H206" s="136">
        <v>304</v>
      </c>
      <c r="I206" s="137"/>
      <c r="J206" s="138">
        <f>ROUND(I206*H206,2)</f>
        <v>0</v>
      </c>
      <c r="K206" s="139"/>
      <c r="L206" s="21"/>
      <c r="M206" s="140" t="s">
        <v>0</v>
      </c>
      <c r="N206" s="141" t="s">
        <v>29</v>
      </c>
      <c r="O206" s="28"/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R206" s="144" t="s">
        <v>82</v>
      </c>
      <c r="AT206" s="144" t="s">
        <v>80</v>
      </c>
      <c r="AU206" s="144" t="s">
        <v>49</v>
      </c>
      <c r="AY206" s="11" t="s">
        <v>78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1" t="s">
        <v>48</v>
      </c>
      <c r="BK206" s="145">
        <f>ROUND(I206*H206,2)</f>
        <v>0</v>
      </c>
      <c r="BL206" s="11" t="s">
        <v>82</v>
      </c>
      <c r="BM206" s="144" t="s">
        <v>195</v>
      </c>
    </row>
    <row r="207" spans="1:65" s="8" customFormat="1" ht="11.25" x14ac:dyDescent="0.2">
      <c r="B207" s="146"/>
      <c r="C207" s="147"/>
      <c r="D207" s="148" t="s">
        <v>83</v>
      </c>
      <c r="E207" s="149" t="s">
        <v>0</v>
      </c>
      <c r="F207" s="150" t="s">
        <v>196</v>
      </c>
      <c r="G207" s="147"/>
      <c r="H207" s="149" t="s">
        <v>0</v>
      </c>
      <c r="I207" s="151"/>
      <c r="J207" s="147"/>
      <c r="K207" s="147"/>
      <c r="L207" s="152"/>
      <c r="M207" s="153"/>
      <c r="N207" s="154"/>
      <c r="O207" s="154"/>
      <c r="P207" s="154"/>
      <c r="Q207" s="154"/>
      <c r="R207" s="154"/>
      <c r="S207" s="154"/>
      <c r="T207" s="155"/>
      <c r="AT207" s="156" t="s">
        <v>83</v>
      </c>
      <c r="AU207" s="156" t="s">
        <v>49</v>
      </c>
      <c r="AV207" s="8" t="s">
        <v>48</v>
      </c>
      <c r="AW207" s="8" t="s">
        <v>21</v>
      </c>
      <c r="AX207" s="8" t="s">
        <v>47</v>
      </c>
      <c r="AY207" s="156" t="s">
        <v>78</v>
      </c>
    </row>
    <row r="208" spans="1:65" s="8" customFormat="1" ht="11.25" x14ac:dyDescent="0.2">
      <c r="B208" s="146"/>
      <c r="C208" s="147"/>
      <c r="D208" s="148" t="s">
        <v>83</v>
      </c>
      <c r="E208" s="149" t="s">
        <v>0</v>
      </c>
      <c r="F208" s="150" t="s">
        <v>154</v>
      </c>
      <c r="G208" s="147"/>
      <c r="H208" s="149" t="s">
        <v>0</v>
      </c>
      <c r="I208" s="151"/>
      <c r="J208" s="147"/>
      <c r="K208" s="147"/>
      <c r="L208" s="152"/>
      <c r="M208" s="153"/>
      <c r="N208" s="154"/>
      <c r="O208" s="154"/>
      <c r="P208" s="154"/>
      <c r="Q208" s="154"/>
      <c r="R208" s="154"/>
      <c r="S208" s="154"/>
      <c r="T208" s="155"/>
      <c r="AT208" s="156" t="s">
        <v>83</v>
      </c>
      <c r="AU208" s="156" t="s">
        <v>49</v>
      </c>
      <c r="AV208" s="8" t="s">
        <v>48</v>
      </c>
      <c r="AW208" s="8" t="s">
        <v>21</v>
      </c>
      <c r="AX208" s="8" t="s">
        <v>47</v>
      </c>
      <c r="AY208" s="156" t="s">
        <v>78</v>
      </c>
    </row>
    <row r="209" spans="1:65" s="9" customFormat="1" ht="11.25" x14ac:dyDescent="0.2">
      <c r="B209" s="157"/>
      <c r="C209" s="158"/>
      <c r="D209" s="148" t="s">
        <v>83</v>
      </c>
      <c r="E209" s="159" t="s">
        <v>0</v>
      </c>
      <c r="F209" s="160" t="s">
        <v>197</v>
      </c>
      <c r="G209" s="158"/>
      <c r="H209" s="161">
        <v>304</v>
      </c>
      <c r="I209" s="162"/>
      <c r="J209" s="158"/>
      <c r="K209" s="158"/>
      <c r="L209" s="163"/>
      <c r="M209" s="164"/>
      <c r="N209" s="165"/>
      <c r="O209" s="165"/>
      <c r="P209" s="165"/>
      <c r="Q209" s="165"/>
      <c r="R209" s="165"/>
      <c r="S209" s="165"/>
      <c r="T209" s="166"/>
      <c r="AT209" s="167" t="s">
        <v>83</v>
      </c>
      <c r="AU209" s="167" t="s">
        <v>49</v>
      </c>
      <c r="AV209" s="9" t="s">
        <v>49</v>
      </c>
      <c r="AW209" s="9" t="s">
        <v>21</v>
      </c>
      <c r="AX209" s="9" t="s">
        <v>47</v>
      </c>
      <c r="AY209" s="167" t="s">
        <v>78</v>
      </c>
    </row>
    <row r="210" spans="1:65" s="10" customFormat="1" ht="11.25" x14ac:dyDescent="0.2">
      <c r="B210" s="168"/>
      <c r="C210" s="169"/>
      <c r="D210" s="148" t="s">
        <v>83</v>
      </c>
      <c r="E210" s="170" t="s">
        <v>0</v>
      </c>
      <c r="F210" s="171" t="s">
        <v>88</v>
      </c>
      <c r="G210" s="169"/>
      <c r="H210" s="172">
        <v>304</v>
      </c>
      <c r="I210" s="173"/>
      <c r="J210" s="169"/>
      <c r="K210" s="169"/>
      <c r="L210" s="174"/>
      <c r="M210" s="175"/>
      <c r="N210" s="176"/>
      <c r="O210" s="176"/>
      <c r="P210" s="176"/>
      <c r="Q210" s="176"/>
      <c r="R210" s="176"/>
      <c r="S210" s="176"/>
      <c r="T210" s="177"/>
      <c r="AT210" s="178" t="s">
        <v>83</v>
      </c>
      <c r="AU210" s="178" t="s">
        <v>49</v>
      </c>
      <c r="AV210" s="10" t="s">
        <v>82</v>
      </c>
      <c r="AW210" s="10" t="s">
        <v>21</v>
      </c>
      <c r="AX210" s="10" t="s">
        <v>48</v>
      </c>
      <c r="AY210" s="178" t="s">
        <v>78</v>
      </c>
    </row>
    <row r="211" spans="1:65" s="2" customFormat="1" ht="21.75" customHeight="1" x14ac:dyDescent="0.2">
      <c r="A211" s="18"/>
      <c r="B211" s="19"/>
      <c r="C211" s="132" t="s">
        <v>115</v>
      </c>
      <c r="D211" s="132" t="s">
        <v>80</v>
      </c>
      <c r="E211" s="133" t="s">
        <v>198</v>
      </c>
      <c r="F211" s="134" t="s">
        <v>199</v>
      </c>
      <c r="G211" s="135" t="s">
        <v>81</v>
      </c>
      <c r="H211" s="136">
        <v>304</v>
      </c>
      <c r="I211" s="137"/>
      <c r="J211" s="138">
        <f>ROUND(I211*H211,2)</f>
        <v>0</v>
      </c>
      <c r="K211" s="139"/>
      <c r="L211" s="21"/>
      <c r="M211" s="140" t="s">
        <v>0</v>
      </c>
      <c r="N211" s="141" t="s">
        <v>29</v>
      </c>
      <c r="O211" s="28"/>
      <c r="P211" s="142">
        <f>O211*H211</f>
        <v>0</v>
      </c>
      <c r="Q211" s="142">
        <v>0</v>
      </c>
      <c r="R211" s="142">
        <f>Q211*H211</f>
        <v>0</v>
      </c>
      <c r="S211" s="142">
        <v>0</v>
      </c>
      <c r="T211" s="143">
        <f>S211*H211</f>
        <v>0</v>
      </c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R211" s="144" t="s">
        <v>82</v>
      </c>
      <c r="AT211" s="144" t="s">
        <v>80</v>
      </c>
      <c r="AU211" s="144" t="s">
        <v>49</v>
      </c>
      <c r="AY211" s="11" t="s">
        <v>78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1" t="s">
        <v>48</v>
      </c>
      <c r="BK211" s="145">
        <f>ROUND(I211*H211,2)</f>
        <v>0</v>
      </c>
      <c r="BL211" s="11" t="s">
        <v>82</v>
      </c>
      <c r="BM211" s="144" t="s">
        <v>200</v>
      </c>
    </row>
    <row r="212" spans="1:65" s="8" customFormat="1" ht="11.25" x14ac:dyDescent="0.2">
      <c r="B212" s="146"/>
      <c r="C212" s="147"/>
      <c r="D212" s="148" t="s">
        <v>83</v>
      </c>
      <c r="E212" s="149" t="s">
        <v>0</v>
      </c>
      <c r="F212" s="150" t="s">
        <v>154</v>
      </c>
      <c r="G212" s="147"/>
      <c r="H212" s="149" t="s">
        <v>0</v>
      </c>
      <c r="I212" s="151"/>
      <c r="J212" s="147"/>
      <c r="K212" s="147"/>
      <c r="L212" s="152"/>
      <c r="M212" s="153"/>
      <c r="N212" s="154"/>
      <c r="O212" s="154"/>
      <c r="P212" s="154"/>
      <c r="Q212" s="154"/>
      <c r="R212" s="154"/>
      <c r="S212" s="154"/>
      <c r="T212" s="155"/>
      <c r="AT212" s="156" t="s">
        <v>83</v>
      </c>
      <c r="AU212" s="156" t="s">
        <v>49</v>
      </c>
      <c r="AV212" s="8" t="s">
        <v>48</v>
      </c>
      <c r="AW212" s="8" t="s">
        <v>21</v>
      </c>
      <c r="AX212" s="8" t="s">
        <v>47</v>
      </c>
      <c r="AY212" s="156" t="s">
        <v>78</v>
      </c>
    </row>
    <row r="213" spans="1:65" s="9" customFormat="1" ht="11.25" x14ac:dyDescent="0.2">
      <c r="B213" s="157"/>
      <c r="C213" s="158"/>
      <c r="D213" s="148" t="s">
        <v>83</v>
      </c>
      <c r="E213" s="159" t="s">
        <v>0</v>
      </c>
      <c r="F213" s="160" t="s">
        <v>197</v>
      </c>
      <c r="G213" s="158"/>
      <c r="H213" s="161">
        <v>304</v>
      </c>
      <c r="I213" s="162"/>
      <c r="J213" s="158"/>
      <c r="K213" s="158"/>
      <c r="L213" s="163"/>
      <c r="M213" s="164"/>
      <c r="N213" s="165"/>
      <c r="O213" s="165"/>
      <c r="P213" s="165"/>
      <c r="Q213" s="165"/>
      <c r="R213" s="165"/>
      <c r="S213" s="165"/>
      <c r="T213" s="166"/>
      <c r="AT213" s="167" t="s">
        <v>83</v>
      </c>
      <c r="AU213" s="167" t="s">
        <v>49</v>
      </c>
      <c r="AV213" s="9" t="s">
        <v>49</v>
      </c>
      <c r="AW213" s="9" t="s">
        <v>21</v>
      </c>
      <c r="AX213" s="9" t="s">
        <v>47</v>
      </c>
      <c r="AY213" s="167" t="s">
        <v>78</v>
      </c>
    </row>
    <row r="214" spans="1:65" s="10" customFormat="1" ht="11.25" x14ac:dyDescent="0.2">
      <c r="B214" s="168"/>
      <c r="C214" s="169"/>
      <c r="D214" s="148" t="s">
        <v>83</v>
      </c>
      <c r="E214" s="170" t="s">
        <v>0</v>
      </c>
      <c r="F214" s="171" t="s">
        <v>88</v>
      </c>
      <c r="G214" s="169"/>
      <c r="H214" s="172">
        <v>304</v>
      </c>
      <c r="I214" s="173"/>
      <c r="J214" s="169"/>
      <c r="K214" s="169"/>
      <c r="L214" s="174"/>
      <c r="M214" s="175"/>
      <c r="N214" s="176"/>
      <c r="O214" s="176"/>
      <c r="P214" s="176"/>
      <c r="Q214" s="176"/>
      <c r="R214" s="176"/>
      <c r="S214" s="176"/>
      <c r="T214" s="177"/>
      <c r="AT214" s="178" t="s">
        <v>83</v>
      </c>
      <c r="AU214" s="178" t="s">
        <v>49</v>
      </c>
      <c r="AV214" s="10" t="s">
        <v>82</v>
      </c>
      <c r="AW214" s="10" t="s">
        <v>21</v>
      </c>
      <c r="AX214" s="10" t="s">
        <v>48</v>
      </c>
      <c r="AY214" s="178" t="s">
        <v>78</v>
      </c>
    </row>
    <row r="215" spans="1:65" s="2" customFormat="1" ht="16.5" customHeight="1" x14ac:dyDescent="0.2">
      <c r="A215" s="18"/>
      <c r="B215" s="19"/>
      <c r="C215" s="179" t="s">
        <v>118</v>
      </c>
      <c r="D215" s="179" t="s">
        <v>126</v>
      </c>
      <c r="E215" s="180" t="s">
        <v>201</v>
      </c>
      <c r="F215" s="181" t="s">
        <v>202</v>
      </c>
      <c r="G215" s="182" t="s">
        <v>203</v>
      </c>
      <c r="H215" s="183">
        <v>6.08</v>
      </c>
      <c r="I215" s="184"/>
      <c r="J215" s="185">
        <f>ROUND(I215*H215,2)</f>
        <v>0</v>
      </c>
      <c r="K215" s="186"/>
      <c r="L215" s="187"/>
      <c r="M215" s="188" t="s">
        <v>0</v>
      </c>
      <c r="N215" s="189" t="s">
        <v>29</v>
      </c>
      <c r="O215" s="28"/>
      <c r="P215" s="142">
        <f>O215*H215</f>
        <v>0</v>
      </c>
      <c r="Q215" s="142">
        <v>1E-3</v>
      </c>
      <c r="R215" s="142">
        <f>Q215*H215</f>
        <v>6.0800000000000003E-3</v>
      </c>
      <c r="S215" s="142">
        <v>0</v>
      </c>
      <c r="T215" s="143">
        <f>S215*H215</f>
        <v>0</v>
      </c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R215" s="144" t="s">
        <v>98</v>
      </c>
      <c r="AT215" s="144" t="s">
        <v>126</v>
      </c>
      <c r="AU215" s="144" t="s">
        <v>49</v>
      </c>
      <c r="AY215" s="11" t="s">
        <v>78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1" t="s">
        <v>48</v>
      </c>
      <c r="BK215" s="145">
        <f>ROUND(I215*H215,2)</f>
        <v>0</v>
      </c>
      <c r="BL215" s="11" t="s">
        <v>82</v>
      </c>
      <c r="BM215" s="144" t="s">
        <v>204</v>
      </c>
    </row>
    <row r="216" spans="1:65" s="8" customFormat="1" ht="11.25" x14ac:dyDescent="0.2">
      <c r="B216" s="146"/>
      <c r="C216" s="147"/>
      <c r="D216" s="148" t="s">
        <v>83</v>
      </c>
      <c r="E216" s="149" t="s">
        <v>0</v>
      </c>
      <c r="F216" s="150" t="s">
        <v>205</v>
      </c>
      <c r="G216" s="147"/>
      <c r="H216" s="149" t="s">
        <v>0</v>
      </c>
      <c r="I216" s="151"/>
      <c r="J216" s="147"/>
      <c r="K216" s="147"/>
      <c r="L216" s="152"/>
      <c r="M216" s="153"/>
      <c r="N216" s="154"/>
      <c r="O216" s="154"/>
      <c r="P216" s="154"/>
      <c r="Q216" s="154"/>
      <c r="R216" s="154"/>
      <c r="S216" s="154"/>
      <c r="T216" s="155"/>
      <c r="AT216" s="156" t="s">
        <v>83</v>
      </c>
      <c r="AU216" s="156" t="s">
        <v>49</v>
      </c>
      <c r="AV216" s="8" t="s">
        <v>48</v>
      </c>
      <c r="AW216" s="8" t="s">
        <v>21</v>
      </c>
      <c r="AX216" s="8" t="s">
        <v>47</v>
      </c>
      <c r="AY216" s="156" t="s">
        <v>78</v>
      </c>
    </row>
    <row r="217" spans="1:65" s="8" customFormat="1" ht="11.25" x14ac:dyDescent="0.2">
      <c r="B217" s="146"/>
      <c r="C217" s="147"/>
      <c r="D217" s="148" t="s">
        <v>83</v>
      </c>
      <c r="E217" s="149" t="s">
        <v>0</v>
      </c>
      <c r="F217" s="150" t="s">
        <v>154</v>
      </c>
      <c r="G217" s="147"/>
      <c r="H217" s="149" t="s">
        <v>0</v>
      </c>
      <c r="I217" s="151"/>
      <c r="J217" s="147"/>
      <c r="K217" s="147"/>
      <c r="L217" s="152"/>
      <c r="M217" s="153"/>
      <c r="N217" s="154"/>
      <c r="O217" s="154"/>
      <c r="P217" s="154"/>
      <c r="Q217" s="154"/>
      <c r="R217" s="154"/>
      <c r="S217" s="154"/>
      <c r="T217" s="155"/>
      <c r="AT217" s="156" t="s">
        <v>83</v>
      </c>
      <c r="AU217" s="156" t="s">
        <v>49</v>
      </c>
      <c r="AV217" s="8" t="s">
        <v>48</v>
      </c>
      <c r="AW217" s="8" t="s">
        <v>21</v>
      </c>
      <c r="AX217" s="8" t="s">
        <v>47</v>
      </c>
      <c r="AY217" s="156" t="s">
        <v>78</v>
      </c>
    </row>
    <row r="218" spans="1:65" s="9" customFormat="1" ht="11.25" x14ac:dyDescent="0.2">
      <c r="B218" s="157"/>
      <c r="C218" s="158"/>
      <c r="D218" s="148" t="s">
        <v>83</v>
      </c>
      <c r="E218" s="159" t="s">
        <v>0</v>
      </c>
      <c r="F218" s="160" t="s">
        <v>197</v>
      </c>
      <c r="G218" s="158"/>
      <c r="H218" s="161">
        <v>304</v>
      </c>
      <c r="I218" s="162"/>
      <c r="J218" s="158"/>
      <c r="K218" s="158"/>
      <c r="L218" s="163"/>
      <c r="M218" s="164"/>
      <c r="N218" s="165"/>
      <c r="O218" s="165"/>
      <c r="P218" s="165"/>
      <c r="Q218" s="165"/>
      <c r="R218" s="165"/>
      <c r="S218" s="165"/>
      <c r="T218" s="166"/>
      <c r="AT218" s="167" t="s">
        <v>83</v>
      </c>
      <c r="AU218" s="167" t="s">
        <v>49</v>
      </c>
      <c r="AV218" s="9" t="s">
        <v>49</v>
      </c>
      <c r="AW218" s="9" t="s">
        <v>21</v>
      </c>
      <c r="AX218" s="9" t="s">
        <v>47</v>
      </c>
      <c r="AY218" s="167" t="s">
        <v>78</v>
      </c>
    </row>
    <row r="219" spans="1:65" s="10" customFormat="1" ht="11.25" x14ac:dyDescent="0.2">
      <c r="B219" s="168"/>
      <c r="C219" s="169"/>
      <c r="D219" s="148" t="s">
        <v>83</v>
      </c>
      <c r="E219" s="170" t="s">
        <v>0</v>
      </c>
      <c r="F219" s="171" t="s">
        <v>88</v>
      </c>
      <c r="G219" s="169"/>
      <c r="H219" s="172">
        <v>304</v>
      </c>
      <c r="I219" s="173"/>
      <c r="J219" s="169"/>
      <c r="K219" s="169"/>
      <c r="L219" s="174"/>
      <c r="M219" s="175"/>
      <c r="N219" s="176"/>
      <c r="O219" s="176"/>
      <c r="P219" s="176"/>
      <c r="Q219" s="176"/>
      <c r="R219" s="176"/>
      <c r="S219" s="176"/>
      <c r="T219" s="177"/>
      <c r="AT219" s="178" t="s">
        <v>83</v>
      </c>
      <c r="AU219" s="178" t="s">
        <v>49</v>
      </c>
      <c r="AV219" s="10" t="s">
        <v>82</v>
      </c>
      <c r="AW219" s="10" t="s">
        <v>21</v>
      </c>
      <c r="AX219" s="10" t="s">
        <v>48</v>
      </c>
      <c r="AY219" s="178" t="s">
        <v>78</v>
      </c>
    </row>
    <row r="220" spans="1:65" s="9" customFormat="1" ht="11.25" x14ac:dyDescent="0.2">
      <c r="B220" s="157"/>
      <c r="C220" s="158"/>
      <c r="D220" s="148" t="s">
        <v>83</v>
      </c>
      <c r="E220" s="158"/>
      <c r="F220" s="160" t="s">
        <v>206</v>
      </c>
      <c r="G220" s="158"/>
      <c r="H220" s="161">
        <v>6.08</v>
      </c>
      <c r="I220" s="162"/>
      <c r="J220" s="158"/>
      <c r="K220" s="158"/>
      <c r="L220" s="163"/>
      <c r="M220" s="164"/>
      <c r="N220" s="165"/>
      <c r="O220" s="165"/>
      <c r="P220" s="165"/>
      <c r="Q220" s="165"/>
      <c r="R220" s="165"/>
      <c r="S220" s="165"/>
      <c r="T220" s="166"/>
      <c r="AT220" s="167" t="s">
        <v>83</v>
      </c>
      <c r="AU220" s="167" t="s">
        <v>49</v>
      </c>
      <c r="AV220" s="9" t="s">
        <v>49</v>
      </c>
      <c r="AW220" s="9" t="s">
        <v>1</v>
      </c>
      <c r="AX220" s="9" t="s">
        <v>48</v>
      </c>
      <c r="AY220" s="167" t="s">
        <v>78</v>
      </c>
    </row>
    <row r="221" spans="1:65" s="2" customFormat="1" ht="16.5" customHeight="1" x14ac:dyDescent="0.2">
      <c r="A221" s="18"/>
      <c r="B221" s="19"/>
      <c r="C221" s="132" t="s">
        <v>3</v>
      </c>
      <c r="D221" s="132" t="s">
        <v>80</v>
      </c>
      <c r="E221" s="133" t="s">
        <v>113</v>
      </c>
      <c r="F221" s="134" t="s">
        <v>114</v>
      </c>
      <c r="G221" s="135" t="s">
        <v>81</v>
      </c>
      <c r="H221" s="136">
        <v>383.25</v>
      </c>
      <c r="I221" s="137"/>
      <c r="J221" s="138">
        <f>ROUND(I221*H221,2)</f>
        <v>0</v>
      </c>
      <c r="K221" s="139"/>
      <c r="L221" s="21"/>
      <c r="M221" s="140" t="s">
        <v>0</v>
      </c>
      <c r="N221" s="141" t="s">
        <v>29</v>
      </c>
      <c r="O221" s="28"/>
      <c r="P221" s="142">
        <f>O221*H221</f>
        <v>0</v>
      </c>
      <c r="Q221" s="142">
        <v>0</v>
      </c>
      <c r="R221" s="142">
        <f>Q221*H221</f>
        <v>0</v>
      </c>
      <c r="S221" s="142">
        <v>0</v>
      </c>
      <c r="T221" s="143">
        <f>S221*H221</f>
        <v>0</v>
      </c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R221" s="144" t="s">
        <v>82</v>
      </c>
      <c r="AT221" s="144" t="s">
        <v>80</v>
      </c>
      <c r="AU221" s="144" t="s">
        <v>49</v>
      </c>
      <c r="AY221" s="11" t="s">
        <v>78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1" t="s">
        <v>48</v>
      </c>
      <c r="BK221" s="145">
        <f>ROUND(I221*H221,2)</f>
        <v>0</v>
      </c>
      <c r="BL221" s="11" t="s">
        <v>82</v>
      </c>
      <c r="BM221" s="144" t="s">
        <v>207</v>
      </c>
    </row>
    <row r="222" spans="1:65" s="8" customFormat="1" ht="11.25" x14ac:dyDescent="0.2">
      <c r="B222" s="146"/>
      <c r="C222" s="147"/>
      <c r="D222" s="148" t="s">
        <v>83</v>
      </c>
      <c r="E222" s="149" t="s">
        <v>0</v>
      </c>
      <c r="F222" s="150" t="s">
        <v>87</v>
      </c>
      <c r="G222" s="147"/>
      <c r="H222" s="149" t="s">
        <v>0</v>
      </c>
      <c r="I222" s="151"/>
      <c r="J222" s="147"/>
      <c r="K222" s="147"/>
      <c r="L222" s="152"/>
      <c r="M222" s="153"/>
      <c r="N222" s="154"/>
      <c r="O222" s="154"/>
      <c r="P222" s="154"/>
      <c r="Q222" s="154"/>
      <c r="R222" s="154"/>
      <c r="S222" s="154"/>
      <c r="T222" s="155"/>
      <c r="AT222" s="156" t="s">
        <v>83</v>
      </c>
      <c r="AU222" s="156" t="s">
        <v>49</v>
      </c>
      <c r="AV222" s="8" t="s">
        <v>48</v>
      </c>
      <c r="AW222" s="8" t="s">
        <v>21</v>
      </c>
      <c r="AX222" s="8" t="s">
        <v>47</v>
      </c>
      <c r="AY222" s="156" t="s">
        <v>78</v>
      </c>
    </row>
    <row r="223" spans="1:65" s="8" customFormat="1" ht="11.25" x14ac:dyDescent="0.2">
      <c r="B223" s="146"/>
      <c r="C223" s="147"/>
      <c r="D223" s="148" t="s">
        <v>83</v>
      </c>
      <c r="E223" s="149" t="s">
        <v>0</v>
      </c>
      <c r="F223" s="150" t="s">
        <v>169</v>
      </c>
      <c r="G223" s="147"/>
      <c r="H223" s="149" t="s">
        <v>0</v>
      </c>
      <c r="I223" s="151"/>
      <c r="J223" s="147"/>
      <c r="K223" s="147"/>
      <c r="L223" s="152"/>
      <c r="M223" s="153"/>
      <c r="N223" s="154"/>
      <c r="O223" s="154"/>
      <c r="P223" s="154"/>
      <c r="Q223" s="154"/>
      <c r="R223" s="154"/>
      <c r="S223" s="154"/>
      <c r="T223" s="155"/>
      <c r="AT223" s="156" t="s">
        <v>83</v>
      </c>
      <c r="AU223" s="156" t="s">
        <v>49</v>
      </c>
      <c r="AV223" s="8" t="s">
        <v>48</v>
      </c>
      <c r="AW223" s="8" t="s">
        <v>21</v>
      </c>
      <c r="AX223" s="8" t="s">
        <v>47</v>
      </c>
      <c r="AY223" s="156" t="s">
        <v>78</v>
      </c>
    </row>
    <row r="224" spans="1:65" s="9" customFormat="1" ht="11.25" x14ac:dyDescent="0.2">
      <c r="B224" s="157"/>
      <c r="C224" s="158"/>
      <c r="D224" s="148" t="s">
        <v>83</v>
      </c>
      <c r="E224" s="159" t="s">
        <v>0</v>
      </c>
      <c r="F224" s="160" t="s">
        <v>208</v>
      </c>
      <c r="G224" s="158"/>
      <c r="H224" s="161">
        <v>365</v>
      </c>
      <c r="I224" s="162"/>
      <c r="J224" s="158"/>
      <c r="K224" s="158"/>
      <c r="L224" s="163"/>
      <c r="M224" s="164"/>
      <c r="N224" s="165"/>
      <c r="O224" s="165"/>
      <c r="P224" s="165"/>
      <c r="Q224" s="165"/>
      <c r="R224" s="165"/>
      <c r="S224" s="165"/>
      <c r="T224" s="166"/>
      <c r="AT224" s="167" t="s">
        <v>83</v>
      </c>
      <c r="AU224" s="167" t="s">
        <v>49</v>
      </c>
      <c r="AV224" s="9" t="s">
        <v>49</v>
      </c>
      <c r="AW224" s="9" t="s">
        <v>21</v>
      </c>
      <c r="AX224" s="9" t="s">
        <v>47</v>
      </c>
      <c r="AY224" s="167" t="s">
        <v>78</v>
      </c>
    </row>
    <row r="225" spans="1:65" s="10" customFormat="1" ht="11.25" x14ac:dyDescent="0.2">
      <c r="B225" s="168"/>
      <c r="C225" s="169"/>
      <c r="D225" s="148" t="s">
        <v>83</v>
      </c>
      <c r="E225" s="170" t="s">
        <v>0</v>
      </c>
      <c r="F225" s="171" t="s">
        <v>88</v>
      </c>
      <c r="G225" s="169"/>
      <c r="H225" s="172">
        <v>365</v>
      </c>
      <c r="I225" s="173"/>
      <c r="J225" s="169"/>
      <c r="K225" s="169"/>
      <c r="L225" s="174"/>
      <c r="M225" s="175"/>
      <c r="N225" s="176"/>
      <c r="O225" s="176"/>
      <c r="P225" s="176"/>
      <c r="Q225" s="176"/>
      <c r="R225" s="176"/>
      <c r="S225" s="176"/>
      <c r="T225" s="177"/>
      <c r="AT225" s="178" t="s">
        <v>83</v>
      </c>
      <c r="AU225" s="178" t="s">
        <v>49</v>
      </c>
      <c r="AV225" s="10" t="s">
        <v>82</v>
      </c>
      <c r="AW225" s="10" t="s">
        <v>21</v>
      </c>
      <c r="AX225" s="10" t="s">
        <v>48</v>
      </c>
      <c r="AY225" s="178" t="s">
        <v>78</v>
      </c>
    </row>
    <row r="226" spans="1:65" s="9" customFormat="1" ht="11.25" x14ac:dyDescent="0.2">
      <c r="B226" s="157"/>
      <c r="C226" s="158"/>
      <c r="D226" s="148" t="s">
        <v>83</v>
      </c>
      <c r="E226" s="158"/>
      <c r="F226" s="160" t="s">
        <v>209</v>
      </c>
      <c r="G226" s="158"/>
      <c r="H226" s="161">
        <v>383.25</v>
      </c>
      <c r="I226" s="162"/>
      <c r="J226" s="158"/>
      <c r="K226" s="158"/>
      <c r="L226" s="163"/>
      <c r="M226" s="164"/>
      <c r="N226" s="165"/>
      <c r="O226" s="165"/>
      <c r="P226" s="165"/>
      <c r="Q226" s="165"/>
      <c r="R226" s="165"/>
      <c r="S226" s="165"/>
      <c r="T226" s="166"/>
      <c r="AT226" s="167" t="s">
        <v>83</v>
      </c>
      <c r="AU226" s="167" t="s">
        <v>49</v>
      </c>
      <c r="AV226" s="9" t="s">
        <v>49</v>
      </c>
      <c r="AW226" s="9" t="s">
        <v>1</v>
      </c>
      <c r="AX226" s="9" t="s">
        <v>48</v>
      </c>
      <c r="AY226" s="167" t="s">
        <v>78</v>
      </c>
    </row>
    <row r="227" spans="1:65" s="2" customFormat="1" ht="16.5" customHeight="1" x14ac:dyDescent="0.2">
      <c r="A227" s="18"/>
      <c r="B227" s="19"/>
      <c r="C227" s="132" t="s">
        <v>125</v>
      </c>
      <c r="D227" s="132" t="s">
        <v>80</v>
      </c>
      <c r="E227" s="133" t="s">
        <v>210</v>
      </c>
      <c r="F227" s="134" t="s">
        <v>211</v>
      </c>
      <c r="G227" s="135" t="s">
        <v>81</v>
      </c>
      <c r="H227" s="136">
        <v>310.08</v>
      </c>
      <c r="I227" s="137"/>
      <c r="J227" s="138">
        <f>ROUND(I227*H227,2)</f>
        <v>0</v>
      </c>
      <c r="K227" s="139"/>
      <c r="L227" s="21"/>
      <c r="M227" s="140" t="s">
        <v>0</v>
      </c>
      <c r="N227" s="141" t="s">
        <v>29</v>
      </c>
      <c r="O227" s="28"/>
      <c r="P227" s="142">
        <f>O227*H227</f>
        <v>0</v>
      </c>
      <c r="Q227" s="142">
        <v>0</v>
      </c>
      <c r="R227" s="142">
        <f>Q227*H227</f>
        <v>0</v>
      </c>
      <c r="S227" s="142">
        <v>0</v>
      </c>
      <c r="T227" s="143">
        <f>S227*H227</f>
        <v>0</v>
      </c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R227" s="144" t="s">
        <v>82</v>
      </c>
      <c r="AT227" s="144" t="s">
        <v>80</v>
      </c>
      <c r="AU227" s="144" t="s">
        <v>49</v>
      </c>
      <c r="AY227" s="11" t="s">
        <v>78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1" t="s">
        <v>48</v>
      </c>
      <c r="BK227" s="145">
        <f>ROUND(I227*H227,2)</f>
        <v>0</v>
      </c>
      <c r="BL227" s="11" t="s">
        <v>82</v>
      </c>
      <c r="BM227" s="144" t="s">
        <v>212</v>
      </c>
    </row>
    <row r="228" spans="1:65" s="8" customFormat="1" ht="11.25" x14ac:dyDescent="0.2">
      <c r="B228" s="146"/>
      <c r="C228" s="147"/>
      <c r="D228" s="148" t="s">
        <v>83</v>
      </c>
      <c r="E228" s="149" t="s">
        <v>0</v>
      </c>
      <c r="F228" s="150" t="s">
        <v>213</v>
      </c>
      <c r="G228" s="147"/>
      <c r="H228" s="149" t="s">
        <v>0</v>
      </c>
      <c r="I228" s="151"/>
      <c r="J228" s="147"/>
      <c r="K228" s="147"/>
      <c r="L228" s="152"/>
      <c r="M228" s="153"/>
      <c r="N228" s="154"/>
      <c r="O228" s="154"/>
      <c r="P228" s="154"/>
      <c r="Q228" s="154"/>
      <c r="R228" s="154"/>
      <c r="S228" s="154"/>
      <c r="T228" s="155"/>
      <c r="AT228" s="156" t="s">
        <v>83</v>
      </c>
      <c r="AU228" s="156" t="s">
        <v>49</v>
      </c>
      <c r="AV228" s="8" t="s">
        <v>48</v>
      </c>
      <c r="AW228" s="8" t="s">
        <v>21</v>
      </c>
      <c r="AX228" s="8" t="s">
        <v>47</v>
      </c>
      <c r="AY228" s="156" t="s">
        <v>78</v>
      </c>
    </row>
    <row r="229" spans="1:65" s="8" customFormat="1" ht="11.25" x14ac:dyDescent="0.2">
      <c r="B229" s="146"/>
      <c r="C229" s="147"/>
      <c r="D229" s="148" t="s">
        <v>83</v>
      </c>
      <c r="E229" s="149" t="s">
        <v>0</v>
      </c>
      <c r="F229" s="150" t="s">
        <v>154</v>
      </c>
      <c r="G229" s="147"/>
      <c r="H229" s="149" t="s">
        <v>0</v>
      </c>
      <c r="I229" s="151"/>
      <c r="J229" s="147"/>
      <c r="K229" s="147"/>
      <c r="L229" s="152"/>
      <c r="M229" s="153"/>
      <c r="N229" s="154"/>
      <c r="O229" s="154"/>
      <c r="P229" s="154"/>
      <c r="Q229" s="154"/>
      <c r="R229" s="154"/>
      <c r="S229" s="154"/>
      <c r="T229" s="155"/>
      <c r="AT229" s="156" t="s">
        <v>83</v>
      </c>
      <c r="AU229" s="156" t="s">
        <v>49</v>
      </c>
      <c r="AV229" s="8" t="s">
        <v>48</v>
      </c>
      <c r="AW229" s="8" t="s">
        <v>21</v>
      </c>
      <c r="AX229" s="8" t="s">
        <v>47</v>
      </c>
      <c r="AY229" s="156" t="s">
        <v>78</v>
      </c>
    </row>
    <row r="230" spans="1:65" s="9" customFormat="1" ht="11.25" x14ac:dyDescent="0.2">
      <c r="B230" s="157"/>
      <c r="C230" s="158"/>
      <c r="D230" s="148" t="s">
        <v>83</v>
      </c>
      <c r="E230" s="159" t="s">
        <v>0</v>
      </c>
      <c r="F230" s="160" t="s">
        <v>197</v>
      </c>
      <c r="G230" s="158"/>
      <c r="H230" s="161">
        <v>304</v>
      </c>
      <c r="I230" s="162"/>
      <c r="J230" s="158"/>
      <c r="K230" s="158"/>
      <c r="L230" s="163"/>
      <c r="M230" s="164"/>
      <c r="N230" s="165"/>
      <c r="O230" s="165"/>
      <c r="P230" s="165"/>
      <c r="Q230" s="165"/>
      <c r="R230" s="165"/>
      <c r="S230" s="165"/>
      <c r="T230" s="166"/>
      <c r="AT230" s="167" t="s">
        <v>83</v>
      </c>
      <c r="AU230" s="167" t="s">
        <v>49</v>
      </c>
      <c r="AV230" s="9" t="s">
        <v>49</v>
      </c>
      <c r="AW230" s="9" t="s">
        <v>21</v>
      </c>
      <c r="AX230" s="9" t="s">
        <v>47</v>
      </c>
      <c r="AY230" s="167" t="s">
        <v>78</v>
      </c>
    </row>
    <row r="231" spans="1:65" s="10" customFormat="1" ht="11.25" x14ac:dyDescent="0.2">
      <c r="B231" s="168"/>
      <c r="C231" s="169"/>
      <c r="D231" s="148" t="s">
        <v>83</v>
      </c>
      <c r="E231" s="170" t="s">
        <v>0</v>
      </c>
      <c r="F231" s="171" t="s">
        <v>88</v>
      </c>
      <c r="G231" s="169"/>
      <c r="H231" s="172">
        <v>304</v>
      </c>
      <c r="I231" s="173"/>
      <c r="J231" s="169"/>
      <c r="K231" s="169"/>
      <c r="L231" s="174"/>
      <c r="M231" s="175"/>
      <c r="N231" s="176"/>
      <c r="O231" s="176"/>
      <c r="P231" s="176"/>
      <c r="Q231" s="176"/>
      <c r="R231" s="176"/>
      <c r="S231" s="176"/>
      <c r="T231" s="177"/>
      <c r="AT231" s="178" t="s">
        <v>83</v>
      </c>
      <c r="AU231" s="178" t="s">
        <v>49</v>
      </c>
      <c r="AV231" s="10" t="s">
        <v>82</v>
      </c>
      <c r="AW231" s="10" t="s">
        <v>21</v>
      </c>
      <c r="AX231" s="10" t="s">
        <v>48</v>
      </c>
      <c r="AY231" s="178" t="s">
        <v>78</v>
      </c>
    </row>
    <row r="232" spans="1:65" s="9" customFormat="1" ht="11.25" x14ac:dyDescent="0.2">
      <c r="B232" s="157"/>
      <c r="C232" s="158"/>
      <c r="D232" s="148" t="s">
        <v>83</v>
      </c>
      <c r="E232" s="158"/>
      <c r="F232" s="160" t="s">
        <v>214</v>
      </c>
      <c r="G232" s="158"/>
      <c r="H232" s="161">
        <v>310.08</v>
      </c>
      <c r="I232" s="162"/>
      <c r="J232" s="158"/>
      <c r="K232" s="158"/>
      <c r="L232" s="163"/>
      <c r="M232" s="164"/>
      <c r="N232" s="165"/>
      <c r="O232" s="165"/>
      <c r="P232" s="165"/>
      <c r="Q232" s="165"/>
      <c r="R232" s="165"/>
      <c r="S232" s="165"/>
      <c r="T232" s="166"/>
      <c r="AT232" s="167" t="s">
        <v>83</v>
      </c>
      <c r="AU232" s="167" t="s">
        <v>49</v>
      </c>
      <c r="AV232" s="9" t="s">
        <v>49</v>
      </c>
      <c r="AW232" s="9" t="s">
        <v>1</v>
      </c>
      <c r="AX232" s="9" t="s">
        <v>48</v>
      </c>
      <c r="AY232" s="167" t="s">
        <v>78</v>
      </c>
    </row>
    <row r="233" spans="1:65" s="7" customFormat="1" ht="22.9" customHeight="1" x14ac:dyDescent="0.2">
      <c r="B233" s="116"/>
      <c r="C233" s="117"/>
      <c r="D233" s="118" t="s">
        <v>46</v>
      </c>
      <c r="E233" s="130" t="s">
        <v>49</v>
      </c>
      <c r="F233" s="130" t="s">
        <v>117</v>
      </c>
      <c r="G233" s="117"/>
      <c r="H233" s="117"/>
      <c r="I233" s="120"/>
      <c r="J233" s="131">
        <f>BK233</f>
        <v>0</v>
      </c>
      <c r="K233" s="117"/>
      <c r="L233" s="122"/>
      <c r="M233" s="123"/>
      <c r="N233" s="124"/>
      <c r="O233" s="124"/>
      <c r="P233" s="125">
        <f>SUM(P234:P246)</f>
        <v>0</v>
      </c>
      <c r="Q233" s="124"/>
      <c r="R233" s="125">
        <f>SUM(R234:R246)</f>
        <v>42.333611999999995</v>
      </c>
      <c r="S233" s="124"/>
      <c r="T233" s="126">
        <f>SUM(T234:T246)</f>
        <v>0</v>
      </c>
      <c r="AR233" s="127" t="s">
        <v>48</v>
      </c>
      <c r="AT233" s="128" t="s">
        <v>46</v>
      </c>
      <c r="AU233" s="128" t="s">
        <v>48</v>
      </c>
      <c r="AY233" s="127" t="s">
        <v>78</v>
      </c>
      <c r="BK233" s="129">
        <f>SUM(BK234:BK246)</f>
        <v>0</v>
      </c>
    </row>
    <row r="234" spans="1:65" s="2" customFormat="1" ht="21.75" customHeight="1" x14ac:dyDescent="0.2">
      <c r="A234" s="18"/>
      <c r="B234" s="19"/>
      <c r="C234" s="132" t="s">
        <v>130</v>
      </c>
      <c r="D234" s="132" t="s">
        <v>80</v>
      </c>
      <c r="E234" s="133" t="s">
        <v>119</v>
      </c>
      <c r="F234" s="134" t="s">
        <v>120</v>
      </c>
      <c r="G234" s="135" t="s">
        <v>86</v>
      </c>
      <c r="H234" s="136">
        <v>14.913</v>
      </c>
      <c r="I234" s="137"/>
      <c r="J234" s="138">
        <f>ROUND(I234*H234,2)</f>
        <v>0</v>
      </c>
      <c r="K234" s="139"/>
      <c r="L234" s="21"/>
      <c r="M234" s="140" t="s">
        <v>0</v>
      </c>
      <c r="N234" s="141" t="s">
        <v>29</v>
      </c>
      <c r="O234" s="28"/>
      <c r="P234" s="142">
        <f>O234*H234</f>
        <v>0</v>
      </c>
      <c r="Q234" s="142">
        <v>1.665</v>
      </c>
      <c r="R234" s="142">
        <f>Q234*H234</f>
        <v>24.830145000000002</v>
      </c>
      <c r="S234" s="142">
        <v>0</v>
      </c>
      <c r="T234" s="143">
        <f>S234*H234</f>
        <v>0</v>
      </c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R234" s="144" t="s">
        <v>82</v>
      </c>
      <c r="AT234" s="144" t="s">
        <v>80</v>
      </c>
      <c r="AU234" s="144" t="s">
        <v>49</v>
      </c>
      <c r="AY234" s="11" t="s">
        <v>78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1" t="s">
        <v>48</v>
      </c>
      <c r="BK234" s="145">
        <f>ROUND(I234*H234,2)</f>
        <v>0</v>
      </c>
      <c r="BL234" s="11" t="s">
        <v>82</v>
      </c>
      <c r="BM234" s="144" t="s">
        <v>215</v>
      </c>
    </row>
    <row r="235" spans="1:65" s="8" customFormat="1" ht="11.25" x14ac:dyDescent="0.2">
      <c r="B235" s="146"/>
      <c r="C235" s="147"/>
      <c r="D235" s="148" t="s">
        <v>83</v>
      </c>
      <c r="E235" s="149" t="s">
        <v>0</v>
      </c>
      <c r="F235" s="150" t="s">
        <v>163</v>
      </c>
      <c r="G235" s="147"/>
      <c r="H235" s="149" t="s">
        <v>0</v>
      </c>
      <c r="I235" s="151"/>
      <c r="J235" s="147"/>
      <c r="K235" s="147"/>
      <c r="L235" s="152"/>
      <c r="M235" s="153"/>
      <c r="N235" s="154"/>
      <c r="O235" s="154"/>
      <c r="P235" s="154"/>
      <c r="Q235" s="154"/>
      <c r="R235" s="154"/>
      <c r="S235" s="154"/>
      <c r="T235" s="155"/>
      <c r="AT235" s="156" t="s">
        <v>83</v>
      </c>
      <c r="AU235" s="156" t="s">
        <v>49</v>
      </c>
      <c r="AV235" s="8" t="s">
        <v>48</v>
      </c>
      <c r="AW235" s="8" t="s">
        <v>21</v>
      </c>
      <c r="AX235" s="8" t="s">
        <v>47</v>
      </c>
      <c r="AY235" s="156" t="s">
        <v>78</v>
      </c>
    </row>
    <row r="236" spans="1:65" s="8" customFormat="1" ht="11.25" x14ac:dyDescent="0.2">
      <c r="B236" s="146"/>
      <c r="C236" s="147"/>
      <c r="D236" s="148" t="s">
        <v>83</v>
      </c>
      <c r="E236" s="149" t="s">
        <v>0</v>
      </c>
      <c r="F236" s="150" t="s">
        <v>216</v>
      </c>
      <c r="G236" s="147"/>
      <c r="H236" s="149" t="s">
        <v>0</v>
      </c>
      <c r="I236" s="151"/>
      <c r="J236" s="147"/>
      <c r="K236" s="147"/>
      <c r="L236" s="152"/>
      <c r="M236" s="153"/>
      <c r="N236" s="154"/>
      <c r="O236" s="154"/>
      <c r="P236" s="154"/>
      <c r="Q236" s="154"/>
      <c r="R236" s="154"/>
      <c r="S236" s="154"/>
      <c r="T236" s="155"/>
      <c r="AT236" s="156" t="s">
        <v>83</v>
      </c>
      <c r="AU236" s="156" t="s">
        <v>49</v>
      </c>
      <c r="AV236" s="8" t="s">
        <v>48</v>
      </c>
      <c r="AW236" s="8" t="s">
        <v>21</v>
      </c>
      <c r="AX236" s="8" t="s">
        <v>47</v>
      </c>
      <c r="AY236" s="156" t="s">
        <v>78</v>
      </c>
    </row>
    <row r="237" spans="1:65" s="9" customFormat="1" ht="11.25" x14ac:dyDescent="0.2">
      <c r="B237" s="157"/>
      <c r="C237" s="158"/>
      <c r="D237" s="148" t="s">
        <v>83</v>
      </c>
      <c r="E237" s="159" t="s">
        <v>0</v>
      </c>
      <c r="F237" s="160" t="s">
        <v>165</v>
      </c>
      <c r="G237" s="158"/>
      <c r="H237" s="161">
        <v>14.913</v>
      </c>
      <c r="I237" s="162"/>
      <c r="J237" s="158"/>
      <c r="K237" s="158"/>
      <c r="L237" s="163"/>
      <c r="M237" s="164"/>
      <c r="N237" s="165"/>
      <c r="O237" s="165"/>
      <c r="P237" s="165"/>
      <c r="Q237" s="165"/>
      <c r="R237" s="165"/>
      <c r="S237" s="165"/>
      <c r="T237" s="166"/>
      <c r="AT237" s="167" t="s">
        <v>83</v>
      </c>
      <c r="AU237" s="167" t="s">
        <v>49</v>
      </c>
      <c r="AV237" s="9" t="s">
        <v>49</v>
      </c>
      <c r="AW237" s="9" t="s">
        <v>21</v>
      </c>
      <c r="AX237" s="9" t="s">
        <v>47</v>
      </c>
      <c r="AY237" s="167" t="s">
        <v>78</v>
      </c>
    </row>
    <row r="238" spans="1:65" s="10" customFormat="1" ht="11.25" x14ac:dyDescent="0.2">
      <c r="B238" s="168"/>
      <c r="C238" s="169"/>
      <c r="D238" s="148" t="s">
        <v>83</v>
      </c>
      <c r="E238" s="170" t="s">
        <v>0</v>
      </c>
      <c r="F238" s="171" t="s">
        <v>88</v>
      </c>
      <c r="G238" s="169"/>
      <c r="H238" s="172">
        <v>14.913</v>
      </c>
      <c r="I238" s="173"/>
      <c r="J238" s="169"/>
      <c r="K238" s="169"/>
      <c r="L238" s="174"/>
      <c r="M238" s="175"/>
      <c r="N238" s="176"/>
      <c r="O238" s="176"/>
      <c r="P238" s="176"/>
      <c r="Q238" s="176"/>
      <c r="R238" s="176"/>
      <c r="S238" s="176"/>
      <c r="T238" s="177"/>
      <c r="AT238" s="178" t="s">
        <v>83</v>
      </c>
      <c r="AU238" s="178" t="s">
        <v>49</v>
      </c>
      <c r="AV238" s="10" t="s">
        <v>82</v>
      </c>
      <c r="AW238" s="10" t="s">
        <v>21</v>
      </c>
      <c r="AX238" s="10" t="s">
        <v>48</v>
      </c>
      <c r="AY238" s="178" t="s">
        <v>78</v>
      </c>
    </row>
    <row r="239" spans="1:65" s="2" customFormat="1" ht="21.75" customHeight="1" x14ac:dyDescent="0.2">
      <c r="A239" s="18"/>
      <c r="B239" s="19"/>
      <c r="C239" s="132" t="s">
        <v>131</v>
      </c>
      <c r="D239" s="132" t="s">
        <v>80</v>
      </c>
      <c r="E239" s="133" t="s">
        <v>122</v>
      </c>
      <c r="F239" s="134" t="s">
        <v>123</v>
      </c>
      <c r="G239" s="135" t="s">
        <v>116</v>
      </c>
      <c r="H239" s="136">
        <v>75.5</v>
      </c>
      <c r="I239" s="137"/>
      <c r="J239" s="138">
        <f>ROUND(I239*H239,2)</f>
        <v>0</v>
      </c>
      <c r="K239" s="139"/>
      <c r="L239" s="21"/>
      <c r="M239" s="140" t="s">
        <v>0</v>
      </c>
      <c r="N239" s="141" t="s">
        <v>29</v>
      </c>
      <c r="O239" s="28"/>
      <c r="P239" s="142">
        <f>O239*H239</f>
        <v>0</v>
      </c>
      <c r="Q239" s="142">
        <v>0.23058000000000001</v>
      </c>
      <c r="R239" s="142">
        <f>Q239*H239</f>
        <v>17.40879</v>
      </c>
      <c r="S239" s="142">
        <v>0</v>
      </c>
      <c r="T239" s="143">
        <f>S239*H239</f>
        <v>0</v>
      </c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R239" s="144" t="s">
        <v>82</v>
      </c>
      <c r="AT239" s="144" t="s">
        <v>80</v>
      </c>
      <c r="AU239" s="144" t="s">
        <v>49</v>
      </c>
      <c r="AY239" s="11" t="s">
        <v>78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1" t="s">
        <v>48</v>
      </c>
      <c r="BK239" s="145">
        <f>ROUND(I239*H239,2)</f>
        <v>0</v>
      </c>
      <c r="BL239" s="11" t="s">
        <v>82</v>
      </c>
      <c r="BM239" s="144" t="s">
        <v>217</v>
      </c>
    </row>
    <row r="240" spans="1:65" s="8" customFormat="1" ht="11.25" x14ac:dyDescent="0.2">
      <c r="B240" s="146"/>
      <c r="C240" s="147"/>
      <c r="D240" s="148" t="s">
        <v>83</v>
      </c>
      <c r="E240" s="149" t="s">
        <v>0</v>
      </c>
      <c r="F240" s="150" t="s">
        <v>124</v>
      </c>
      <c r="G240" s="147"/>
      <c r="H240" s="149" t="s">
        <v>0</v>
      </c>
      <c r="I240" s="151"/>
      <c r="J240" s="147"/>
      <c r="K240" s="147"/>
      <c r="L240" s="152"/>
      <c r="M240" s="153"/>
      <c r="N240" s="154"/>
      <c r="O240" s="154"/>
      <c r="P240" s="154"/>
      <c r="Q240" s="154"/>
      <c r="R240" s="154"/>
      <c r="S240" s="154"/>
      <c r="T240" s="155"/>
      <c r="AT240" s="156" t="s">
        <v>83</v>
      </c>
      <c r="AU240" s="156" t="s">
        <v>49</v>
      </c>
      <c r="AV240" s="8" t="s">
        <v>48</v>
      </c>
      <c r="AW240" s="8" t="s">
        <v>21</v>
      </c>
      <c r="AX240" s="8" t="s">
        <v>47</v>
      </c>
      <c r="AY240" s="156" t="s">
        <v>78</v>
      </c>
    </row>
    <row r="241" spans="1:65" s="9" customFormat="1" ht="11.25" x14ac:dyDescent="0.2">
      <c r="B241" s="157"/>
      <c r="C241" s="158"/>
      <c r="D241" s="148" t="s">
        <v>83</v>
      </c>
      <c r="E241" s="159" t="s">
        <v>0</v>
      </c>
      <c r="F241" s="160" t="s">
        <v>218</v>
      </c>
      <c r="G241" s="158"/>
      <c r="H241" s="161">
        <v>75.5</v>
      </c>
      <c r="I241" s="162"/>
      <c r="J241" s="158"/>
      <c r="K241" s="158"/>
      <c r="L241" s="163"/>
      <c r="M241" s="164"/>
      <c r="N241" s="165"/>
      <c r="O241" s="165"/>
      <c r="P241" s="165"/>
      <c r="Q241" s="165"/>
      <c r="R241" s="165"/>
      <c r="S241" s="165"/>
      <c r="T241" s="166"/>
      <c r="AT241" s="167" t="s">
        <v>83</v>
      </c>
      <c r="AU241" s="167" t="s">
        <v>49</v>
      </c>
      <c r="AV241" s="9" t="s">
        <v>49</v>
      </c>
      <c r="AW241" s="9" t="s">
        <v>21</v>
      </c>
      <c r="AX241" s="9" t="s">
        <v>48</v>
      </c>
      <c r="AY241" s="167" t="s">
        <v>78</v>
      </c>
    </row>
    <row r="242" spans="1:65" s="2" customFormat="1" ht="16.5" customHeight="1" x14ac:dyDescent="0.2">
      <c r="A242" s="18"/>
      <c r="B242" s="19"/>
      <c r="C242" s="179" t="s">
        <v>132</v>
      </c>
      <c r="D242" s="179" t="s">
        <v>126</v>
      </c>
      <c r="E242" s="180" t="s">
        <v>127</v>
      </c>
      <c r="F242" s="181" t="s">
        <v>128</v>
      </c>
      <c r="G242" s="182" t="s">
        <v>116</v>
      </c>
      <c r="H242" s="183">
        <v>83.05</v>
      </c>
      <c r="I242" s="184"/>
      <c r="J242" s="185">
        <f>ROUND(I242*H242,2)</f>
        <v>0</v>
      </c>
      <c r="K242" s="186"/>
      <c r="L242" s="187"/>
      <c r="M242" s="188" t="s">
        <v>0</v>
      </c>
      <c r="N242" s="189" t="s">
        <v>29</v>
      </c>
      <c r="O242" s="28"/>
      <c r="P242" s="142">
        <f>O242*H242</f>
        <v>0</v>
      </c>
      <c r="Q242" s="142">
        <v>1.14E-3</v>
      </c>
      <c r="R242" s="142">
        <f>Q242*H242</f>
        <v>9.4676999999999997E-2</v>
      </c>
      <c r="S242" s="142">
        <v>0</v>
      </c>
      <c r="T242" s="143">
        <f>S242*H242</f>
        <v>0</v>
      </c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R242" s="144" t="s">
        <v>98</v>
      </c>
      <c r="AT242" s="144" t="s">
        <v>126</v>
      </c>
      <c r="AU242" s="144" t="s">
        <v>49</v>
      </c>
      <c r="AY242" s="11" t="s">
        <v>78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1" t="s">
        <v>48</v>
      </c>
      <c r="BK242" s="145">
        <f>ROUND(I242*H242,2)</f>
        <v>0</v>
      </c>
      <c r="BL242" s="11" t="s">
        <v>82</v>
      </c>
      <c r="BM242" s="144" t="s">
        <v>219</v>
      </c>
    </row>
    <row r="243" spans="1:65" s="8" customFormat="1" ht="11.25" x14ac:dyDescent="0.2">
      <c r="B243" s="146"/>
      <c r="C243" s="147"/>
      <c r="D243" s="148" t="s">
        <v>83</v>
      </c>
      <c r="E243" s="149" t="s">
        <v>0</v>
      </c>
      <c r="F243" s="150" t="s">
        <v>129</v>
      </c>
      <c r="G243" s="147"/>
      <c r="H243" s="149" t="s">
        <v>0</v>
      </c>
      <c r="I243" s="151"/>
      <c r="J243" s="147"/>
      <c r="K243" s="147"/>
      <c r="L243" s="152"/>
      <c r="M243" s="153"/>
      <c r="N243" s="154"/>
      <c r="O243" s="154"/>
      <c r="P243" s="154"/>
      <c r="Q243" s="154"/>
      <c r="R243" s="154"/>
      <c r="S243" s="154"/>
      <c r="T243" s="155"/>
      <c r="AT243" s="156" t="s">
        <v>83</v>
      </c>
      <c r="AU243" s="156" t="s">
        <v>49</v>
      </c>
      <c r="AV243" s="8" t="s">
        <v>48</v>
      </c>
      <c r="AW243" s="8" t="s">
        <v>21</v>
      </c>
      <c r="AX243" s="8" t="s">
        <v>47</v>
      </c>
      <c r="AY243" s="156" t="s">
        <v>78</v>
      </c>
    </row>
    <row r="244" spans="1:65" s="8" customFormat="1" ht="11.25" x14ac:dyDescent="0.2">
      <c r="B244" s="146"/>
      <c r="C244" s="147"/>
      <c r="D244" s="148" t="s">
        <v>83</v>
      </c>
      <c r="E244" s="149" t="s">
        <v>0</v>
      </c>
      <c r="F244" s="150" t="s">
        <v>121</v>
      </c>
      <c r="G244" s="147"/>
      <c r="H244" s="149" t="s">
        <v>0</v>
      </c>
      <c r="I244" s="151"/>
      <c r="J244" s="147"/>
      <c r="K244" s="147"/>
      <c r="L244" s="152"/>
      <c r="M244" s="153"/>
      <c r="N244" s="154"/>
      <c r="O244" s="154"/>
      <c r="P244" s="154"/>
      <c r="Q244" s="154"/>
      <c r="R244" s="154"/>
      <c r="S244" s="154"/>
      <c r="T244" s="155"/>
      <c r="AT244" s="156" t="s">
        <v>83</v>
      </c>
      <c r="AU244" s="156" t="s">
        <v>49</v>
      </c>
      <c r="AV244" s="8" t="s">
        <v>48</v>
      </c>
      <c r="AW244" s="8" t="s">
        <v>21</v>
      </c>
      <c r="AX244" s="8" t="s">
        <v>47</v>
      </c>
      <c r="AY244" s="156" t="s">
        <v>78</v>
      </c>
    </row>
    <row r="245" spans="1:65" s="9" customFormat="1" ht="11.25" x14ac:dyDescent="0.2">
      <c r="B245" s="157"/>
      <c r="C245" s="158"/>
      <c r="D245" s="148" t="s">
        <v>83</v>
      </c>
      <c r="E245" s="159" t="s">
        <v>0</v>
      </c>
      <c r="F245" s="160" t="s">
        <v>218</v>
      </c>
      <c r="G245" s="158"/>
      <c r="H245" s="161">
        <v>75.5</v>
      </c>
      <c r="I245" s="162"/>
      <c r="J245" s="158"/>
      <c r="K245" s="158"/>
      <c r="L245" s="163"/>
      <c r="M245" s="164"/>
      <c r="N245" s="165"/>
      <c r="O245" s="165"/>
      <c r="P245" s="165"/>
      <c r="Q245" s="165"/>
      <c r="R245" s="165"/>
      <c r="S245" s="165"/>
      <c r="T245" s="166"/>
      <c r="AT245" s="167" t="s">
        <v>83</v>
      </c>
      <c r="AU245" s="167" t="s">
        <v>49</v>
      </c>
      <c r="AV245" s="9" t="s">
        <v>49</v>
      </c>
      <c r="AW245" s="9" t="s">
        <v>21</v>
      </c>
      <c r="AX245" s="9" t="s">
        <v>48</v>
      </c>
      <c r="AY245" s="167" t="s">
        <v>78</v>
      </c>
    </row>
    <row r="246" spans="1:65" s="9" customFormat="1" ht="11.25" x14ac:dyDescent="0.2">
      <c r="B246" s="157"/>
      <c r="C246" s="158"/>
      <c r="D246" s="148" t="s">
        <v>83</v>
      </c>
      <c r="E246" s="158"/>
      <c r="F246" s="160" t="s">
        <v>220</v>
      </c>
      <c r="G246" s="158"/>
      <c r="H246" s="161">
        <v>83.05</v>
      </c>
      <c r="I246" s="162"/>
      <c r="J246" s="158"/>
      <c r="K246" s="158"/>
      <c r="L246" s="163"/>
      <c r="M246" s="164"/>
      <c r="N246" s="165"/>
      <c r="O246" s="165"/>
      <c r="P246" s="165"/>
      <c r="Q246" s="165"/>
      <c r="R246" s="165"/>
      <c r="S246" s="165"/>
      <c r="T246" s="166"/>
      <c r="AT246" s="167" t="s">
        <v>83</v>
      </c>
      <c r="AU246" s="167" t="s">
        <v>49</v>
      </c>
      <c r="AV246" s="9" t="s">
        <v>49</v>
      </c>
      <c r="AW246" s="9" t="s">
        <v>1</v>
      </c>
      <c r="AX246" s="9" t="s">
        <v>48</v>
      </c>
      <c r="AY246" s="167" t="s">
        <v>78</v>
      </c>
    </row>
    <row r="247" spans="1:65" s="7" customFormat="1" ht="22.9" customHeight="1" x14ac:dyDescent="0.2">
      <c r="B247" s="116"/>
      <c r="C247" s="117"/>
      <c r="D247" s="118" t="s">
        <v>46</v>
      </c>
      <c r="E247" s="130" t="s">
        <v>95</v>
      </c>
      <c r="F247" s="130" t="s">
        <v>140</v>
      </c>
      <c r="G247" s="117"/>
      <c r="H247" s="117"/>
      <c r="I247" s="120"/>
      <c r="J247" s="131">
        <f>BK247</f>
        <v>0</v>
      </c>
      <c r="K247" s="117"/>
      <c r="L247" s="122"/>
      <c r="M247" s="123"/>
      <c r="N247" s="124"/>
      <c r="O247" s="124"/>
      <c r="P247" s="125">
        <f>SUM(P248:P281)</f>
        <v>0</v>
      </c>
      <c r="Q247" s="124"/>
      <c r="R247" s="125">
        <f>SUM(R248:R281)</f>
        <v>96.6739465</v>
      </c>
      <c r="S247" s="124"/>
      <c r="T247" s="126">
        <f>SUM(T248:T281)</f>
        <v>0</v>
      </c>
      <c r="AR247" s="127" t="s">
        <v>48</v>
      </c>
      <c r="AT247" s="128" t="s">
        <v>46</v>
      </c>
      <c r="AU247" s="128" t="s">
        <v>48</v>
      </c>
      <c r="AY247" s="127" t="s">
        <v>78</v>
      </c>
      <c r="BK247" s="129">
        <f>SUM(BK248:BK281)</f>
        <v>0</v>
      </c>
    </row>
    <row r="248" spans="1:65" s="2" customFormat="1" ht="21.75" customHeight="1" x14ac:dyDescent="0.2">
      <c r="A248" s="18"/>
      <c r="B248" s="19"/>
      <c r="C248" s="179" t="s">
        <v>133</v>
      </c>
      <c r="D248" s="179" t="s">
        <v>126</v>
      </c>
      <c r="E248" s="180" t="s">
        <v>221</v>
      </c>
      <c r="F248" s="181" t="s">
        <v>222</v>
      </c>
      <c r="G248" s="182" t="s">
        <v>81</v>
      </c>
      <c r="H248" s="183">
        <v>365</v>
      </c>
      <c r="I248" s="184"/>
      <c r="J248" s="185">
        <f>ROUND(I248*H248,2)</f>
        <v>0</v>
      </c>
      <c r="K248" s="186"/>
      <c r="L248" s="187"/>
      <c r="M248" s="188" t="s">
        <v>0</v>
      </c>
      <c r="N248" s="189" t="s">
        <v>29</v>
      </c>
      <c r="O248" s="28"/>
      <c r="P248" s="142">
        <f>O248*H248</f>
        <v>0</v>
      </c>
      <c r="Q248" s="142">
        <v>1.9199999999999998E-2</v>
      </c>
      <c r="R248" s="142">
        <f>Q248*H248</f>
        <v>7.0079999999999991</v>
      </c>
      <c r="S248" s="142">
        <v>0</v>
      </c>
      <c r="T248" s="143">
        <f>S248*H248</f>
        <v>0</v>
      </c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R248" s="144" t="s">
        <v>98</v>
      </c>
      <c r="AT248" s="144" t="s">
        <v>126</v>
      </c>
      <c r="AU248" s="144" t="s">
        <v>49</v>
      </c>
      <c r="AY248" s="11" t="s">
        <v>78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1" t="s">
        <v>48</v>
      </c>
      <c r="BK248" s="145">
        <f>ROUND(I248*H248,2)</f>
        <v>0</v>
      </c>
      <c r="BL248" s="11" t="s">
        <v>82</v>
      </c>
      <c r="BM248" s="144" t="s">
        <v>223</v>
      </c>
    </row>
    <row r="249" spans="1:65" s="8" customFormat="1" ht="11.25" x14ac:dyDescent="0.2">
      <c r="B249" s="146"/>
      <c r="C249" s="147"/>
      <c r="D249" s="148" t="s">
        <v>83</v>
      </c>
      <c r="E249" s="149" t="s">
        <v>0</v>
      </c>
      <c r="F249" s="150" t="s">
        <v>169</v>
      </c>
      <c r="G249" s="147"/>
      <c r="H249" s="149" t="s">
        <v>0</v>
      </c>
      <c r="I249" s="151"/>
      <c r="J249" s="147"/>
      <c r="K249" s="147"/>
      <c r="L249" s="152"/>
      <c r="M249" s="153"/>
      <c r="N249" s="154"/>
      <c r="O249" s="154"/>
      <c r="P249" s="154"/>
      <c r="Q249" s="154"/>
      <c r="R249" s="154"/>
      <c r="S249" s="154"/>
      <c r="T249" s="155"/>
      <c r="AT249" s="156" t="s">
        <v>83</v>
      </c>
      <c r="AU249" s="156" t="s">
        <v>49</v>
      </c>
      <c r="AV249" s="8" t="s">
        <v>48</v>
      </c>
      <c r="AW249" s="8" t="s">
        <v>21</v>
      </c>
      <c r="AX249" s="8" t="s">
        <v>47</v>
      </c>
      <c r="AY249" s="156" t="s">
        <v>78</v>
      </c>
    </row>
    <row r="250" spans="1:65" s="9" customFormat="1" ht="11.25" x14ac:dyDescent="0.2">
      <c r="B250" s="157"/>
      <c r="C250" s="158"/>
      <c r="D250" s="148" t="s">
        <v>83</v>
      </c>
      <c r="E250" s="159" t="s">
        <v>0</v>
      </c>
      <c r="F250" s="160" t="s">
        <v>208</v>
      </c>
      <c r="G250" s="158"/>
      <c r="H250" s="161">
        <v>365</v>
      </c>
      <c r="I250" s="162"/>
      <c r="J250" s="158"/>
      <c r="K250" s="158"/>
      <c r="L250" s="163"/>
      <c r="M250" s="164"/>
      <c r="N250" s="165"/>
      <c r="O250" s="165"/>
      <c r="P250" s="165"/>
      <c r="Q250" s="165"/>
      <c r="R250" s="165"/>
      <c r="S250" s="165"/>
      <c r="T250" s="166"/>
      <c r="AT250" s="167" t="s">
        <v>83</v>
      </c>
      <c r="AU250" s="167" t="s">
        <v>49</v>
      </c>
      <c r="AV250" s="9" t="s">
        <v>49</v>
      </c>
      <c r="AW250" s="9" t="s">
        <v>21</v>
      </c>
      <c r="AX250" s="9" t="s">
        <v>47</v>
      </c>
      <c r="AY250" s="167" t="s">
        <v>78</v>
      </c>
    </row>
    <row r="251" spans="1:65" s="10" customFormat="1" ht="11.25" x14ac:dyDescent="0.2">
      <c r="B251" s="168"/>
      <c r="C251" s="169"/>
      <c r="D251" s="148" t="s">
        <v>83</v>
      </c>
      <c r="E251" s="170" t="s">
        <v>0</v>
      </c>
      <c r="F251" s="171" t="s">
        <v>88</v>
      </c>
      <c r="G251" s="169"/>
      <c r="H251" s="172">
        <v>365</v>
      </c>
      <c r="I251" s="173"/>
      <c r="J251" s="169"/>
      <c r="K251" s="169"/>
      <c r="L251" s="174"/>
      <c r="M251" s="175"/>
      <c r="N251" s="176"/>
      <c r="O251" s="176"/>
      <c r="P251" s="176"/>
      <c r="Q251" s="176"/>
      <c r="R251" s="176"/>
      <c r="S251" s="176"/>
      <c r="T251" s="177"/>
      <c r="AT251" s="178" t="s">
        <v>83</v>
      </c>
      <c r="AU251" s="178" t="s">
        <v>49</v>
      </c>
      <c r="AV251" s="10" t="s">
        <v>82</v>
      </c>
      <c r="AW251" s="10" t="s">
        <v>21</v>
      </c>
      <c r="AX251" s="10" t="s">
        <v>48</v>
      </c>
      <c r="AY251" s="178" t="s">
        <v>78</v>
      </c>
    </row>
    <row r="252" spans="1:65" s="2" customFormat="1" ht="21.75" customHeight="1" x14ac:dyDescent="0.2">
      <c r="A252" s="18"/>
      <c r="B252" s="19"/>
      <c r="C252" s="132" t="s">
        <v>2</v>
      </c>
      <c r="D252" s="132" t="s">
        <v>80</v>
      </c>
      <c r="E252" s="133" t="s">
        <v>224</v>
      </c>
      <c r="F252" s="134" t="s">
        <v>225</v>
      </c>
      <c r="G252" s="135" t="s">
        <v>81</v>
      </c>
      <c r="H252" s="136">
        <v>365</v>
      </c>
      <c r="I252" s="137"/>
      <c r="J252" s="138">
        <f>ROUND(I252*H252,2)</f>
        <v>0</v>
      </c>
      <c r="K252" s="139"/>
      <c r="L252" s="21"/>
      <c r="M252" s="140" t="s">
        <v>0</v>
      </c>
      <c r="N252" s="141" t="s">
        <v>29</v>
      </c>
      <c r="O252" s="28"/>
      <c r="P252" s="142">
        <f>O252*H252</f>
        <v>0</v>
      </c>
      <c r="Q252" s="142">
        <v>0</v>
      </c>
      <c r="R252" s="142">
        <f>Q252*H252</f>
        <v>0</v>
      </c>
      <c r="S252" s="142">
        <v>0</v>
      </c>
      <c r="T252" s="143">
        <f>S252*H252</f>
        <v>0</v>
      </c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R252" s="144" t="s">
        <v>82</v>
      </c>
      <c r="AT252" s="144" t="s">
        <v>80</v>
      </c>
      <c r="AU252" s="144" t="s">
        <v>49</v>
      </c>
      <c r="AY252" s="11" t="s">
        <v>78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1" t="s">
        <v>48</v>
      </c>
      <c r="BK252" s="145">
        <f>ROUND(I252*H252,2)</f>
        <v>0</v>
      </c>
      <c r="BL252" s="11" t="s">
        <v>82</v>
      </c>
      <c r="BM252" s="144" t="s">
        <v>226</v>
      </c>
    </row>
    <row r="253" spans="1:65" s="8" customFormat="1" ht="11.25" x14ac:dyDescent="0.2">
      <c r="B253" s="146"/>
      <c r="C253" s="147"/>
      <c r="D253" s="148" t="s">
        <v>83</v>
      </c>
      <c r="E253" s="149" t="s">
        <v>0</v>
      </c>
      <c r="F253" s="150" t="s">
        <v>169</v>
      </c>
      <c r="G253" s="147"/>
      <c r="H253" s="149" t="s">
        <v>0</v>
      </c>
      <c r="I253" s="151"/>
      <c r="J253" s="147"/>
      <c r="K253" s="147"/>
      <c r="L253" s="152"/>
      <c r="M253" s="153"/>
      <c r="N253" s="154"/>
      <c r="O253" s="154"/>
      <c r="P253" s="154"/>
      <c r="Q253" s="154"/>
      <c r="R253" s="154"/>
      <c r="S253" s="154"/>
      <c r="T253" s="155"/>
      <c r="AT253" s="156" t="s">
        <v>83</v>
      </c>
      <c r="AU253" s="156" t="s">
        <v>49</v>
      </c>
      <c r="AV253" s="8" t="s">
        <v>48</v>
      </c>
      <c r="AW253" s="8" t="s">
        <v>21</v>
      </c>
      <c r="AX253" s="8" t="s">
        <v>47</v>
      </c>
      <c r="AY253" s="156" t="s">
        <v>78</v>
      </c>
    </row>
    <row r="254" spans="1:65" s="9" customFormat="1" ht="11.25" x14ac:dyDescent="0.2">
      <c r="B254" s="157"/>
      <c r="C254" s="158"/>
      <c r="D254" s="148" t="s">
        <v>83</v>
      </c>
      <c r="E254" s="159" t="s">
        <v>0</v>
      </c>
      <c r="F254" s="160" t="s">
        <v>208</v>
      </c>
      <c r="G254" s="158"/>
      <c r="H254" s="161">
        <v>365</v>
      </c>
      <c r="I254" s="162"/>
      <c r="J254" s="158"/>
      <c r="K254" s="158"/>
      <c r="L254" s="163"/>
      <c r="M254" s="164"/>
      <c r="N254" s="165"/>
      <c r="O254" s="165"/>
      <c r="P254" s="165"/>
      <c r="Q254" s="165"/>
      <c r="R254" s="165"/>
      <c r="S254" s="165"/>
      <c r="T254" s="166"/>
      <c r="AT254" s="167" t="s">
        <v>83</v>
      </c>
      <c r="AU254" s="167" t="s">
        <v>49</v>
      </c>
      <c r="AV254" s="9" t="s">
        <v>49</v>
      </c>
      <c r="AW254" s="9" t="s">
        <v>21</v>
      </c>
      <c r="AX254" s="9" t="s">
        <v>47</v>
      </c>
      <c r="AY254" s="167" t="s">
        <v>78</v>
      </c>
    </row>
    <row r="255" spans="1:65" s="10" customFormat="1" ht="11.25" x14ac:dyDescent="0.2">
      <c r="B255" s="168"/>
      <c r="C255" s="169"/>
      <c r="D255" s="148" t="s">
        <v>83</v>
      </c>
      <c r="E255" s="170" t="s">
        <v>0</v>
      </c>
      <c r="F255" s="171" t="s">
        <v>88</v>
      </c>
      <c r="G255" s="169"/>
      <c r="H255" s="172">
        <v>365</v>
      </c>
      <c r="I255" s="173"/>
      <c r="J255" s="169"/>
      <c r="K255" s="169"/>
      <c r="L255" s="174"/>
      <c r="M255" s="175"/>
      <c r="N255" s="176"/>
      <c r="O255" s="176"/>
      <c r="P255" s="176"/>
      <c r="Q255" s="176"/>
      <c r="R255" s="176"/>
      <c r="S255" s="176"/>
      <c r="T255" s="177"/>
      <c r="AT255" s="178" t="s">
        <v>83</v>
      </c>
      <c r="AU255" s="178" t="s">
        <v>49</v>
      </c>
      <c r="AV255" s="10" t="s">
        <v>82</v>
      </c>
      <c r="AW255" s="10" t="s">
        <v>21</v>
      </c>
      <c r="AX255" s="10" t="s">
        <v>48</v>
      </c>
      <c r="AY255" s="178" t="s">
        <v>78</v>
      </c>
    </row>
    <row r="256" spans="1:65" s="2" customFormat="1" ht="21.75" customHeight="1" x14ac:dyDescent="0.2">
      <c r="A256" s="18"/>
      <c r="B256" s="19"/>
      <c r="C256" s="132" t="s">
        <v>136</v>
      </c>
      <c r="D256" s="132" t="s">
        <v>80</v>
      </c>
      <c r="E256" s="133" t="s">
        <v>227</v>
      </c>
      <c r="F256" s="134" t="s">
        <v>228</v>
      </c>
      <c r="G256" s="135" t="s">
        <v>81</v>
      </c>
      <c r="H256" s="136">
        <v>365</v>
      </c>
      <c r="I256" s="137"/>
      <c r="J256" s="138">
        <f>ROUND(I256*H256,2)</f>
        <v>0</v>
      </c>
      <c r="K256" s="139"/>
      <c r="L256" s="21"/>
      <c r="M256" s="140" t="s">
        <v>0</v>
      </c>
      <c r="N256" s="141" t="s">
        <v>29</v>
      </c>
      <c r="O256" s="28"/>
      <c r="P256" s="142">
        <f>O256*H256</f>
        <v>0</v>
      </c>
      <c r="Q256" s="142">
        <v>0</v>
      </c>
      <c r="R256" s="142">
        <f>Q256*H256</f>
        <v>0</v>
      </c>
      <c r="S256" s="142">
        <v>0</v>
      </c>
      <c r="T256" s="143">
        <f>S256*H256</f>
        <v>0</v>
      </c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R256" s="144" t="s">
        <v>82</v>
      </c>
      <c r="AT256" s="144" t="s">
        <v>80</v>
      </c>
      <c r="AU256" s="144" t="s">
        <v>49</v>
      </c>
      <c r="AY256" s="11" t="s">
        <v>78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1" t="s">
        <v>48</v>
      </c>
      <c r="BK256" s="145">
        <f>ROUND(I256*H256,2)</f>
        <v>0</v>
      </c>
      <c r="BL256" s="11" t="s">
        <v>82</v>
      </c>
      <c r="BM256" s="144" t="s">
        <v>229</v>
      </c>
    </row>
    <row r="257" spans="1:65" s="8" customFormat="1" ht="11.25" x14ac:dyDescent="0.2">
      <c r="B257" s="146"/>
      <c r="C257" s="147"/>
      <c r="D257" s="148" t="s">
        <v>83</v>
      </c>
      <c r="E257" s="149" t="s">
        <v>0</v>
      </c>
      <c r="F257" s="150" t="s">
        <v>169</v>
      </c>
      <c r="G257" s="147"/>
      <c r="H257" s="149" t="s">
        <v>0</v>
      </c>
      <c r="I257" s="151"/>
      <c r="J257" s="147"/>
      <c r="K257" s="147"/>
      <c r="L257" s="152"/>
      <c r="M257" s="153"/>
      <c r="N257" s="154"/>
      <c r="O257" s="154"/>
      <c r="P257" s="154"/>
      <c r="Q257" s="154"/>
      <c r="R257" s="154"/>
      <c r="S257" s="154"/>
      <c r="T257" s="155"/>
      <c r="AT257" s="156" t="s">
        <v>83</v>
      </c>
      <c r="AU257" s="156" t="s">
        <v>49</v>
      </c>
      <c r="AV257" s="8" t="s">
        <v>48</v>
      </c>
      <c r="AW257" s="8" t="s">
        <v>21</v>
      </c>
      <c r="AX257" s="8" t="s">
        <v>47</v>
      </c>
      <c r="AY257" s="156" t="s">
        <v>78</v>
      </c>
    </row>
    <row r="258" spans="1:65" s="9" customFormat="1" ht="11.25" x14ac:dyDescent="0.2">
      <c r="B258" s="157"/>
      <c r="C258" s="158"/>
      <c r="D258" s="148" t="s">
        <v>83</v>
      </c>
      <c r="E258" s="159" t="s">
        <v>0</v>
      </c>
      <c r="F258" s="160" t="s">
        <v>208</v>
      </c>
      <c r="G258" s="158"/>
      <c r="H258" s="161">
        <v>365</v>
      </c>
      <c r="I258" s="162"/>
      <c r="J258" s="158"/>
      <c r="K258" s="158"/>
      <c r="L258" s="163"/>
      <c r="M258" s="164"/>
      <c r="N258" s="165"/>
      <c r="O258" s="165"/>
      <c r="P258" s="165"/>
      <c r="Q258" s="165"/>
      <c r="R258" s="165"/>
      <c r="S258" s="165"/>
      <c r="T258" s="166"/>
      <c r="AT258" s="167" t="s">
        <v>83</v>
      </c>
      <c r="AU258" s="167" t="s">
        <v>49</v>
      </c>
      <c r="AV258" s="9" t="s">
        <v>49</v>
      </c>
      <c r="AW258" s="9" t="s">
        <v>21</v>
      </c>
      <c r="AX258" s="9" t="s">
        <v>47</v>
      </c>
      <c r="AY258" s="167" t="s">
        <v>78</v>
      </c>
    </row>
    <row r="259" spans="1:65" s="10" customFormat="1" ht="11.25" x14ac:dyDescent="0.2">
      <c r="B259" s="168"/>
      <c r="C259" s="169"/>
      <c r="D259" s="148" t="s">
        <v>83</v>
      </c>
      <c r="E259" s="170" t="s">
        <v>0</v>
      </c>
      <c r="F259" s="171" t="s">
        <v>88</v>
      </c>
      <c r="G259" s="169"/>
      <c r="H259" s="172">
        <v>365</v>
      </c>
      <c r="I259" s="173"/>
      <c r="J259" s="169"/>
      <c r="K259" s="169"/>
      <c r="L259" s="174"/>
      <c r="M259" s="175"/>
      <c r="N259" s="176"/>
      <c r="O259" s="176"/>
      <c r="P259" s="176"/>
      <c r="Q259" s="176"/>
      <c r="R259" s="176"/>
      <c r="S259" s="176"/>
      <c r="T259" s="177"/>
      <c r="AT259" s="178" t="s">
        <v>83</v>
      </c>
      <c r="AU259" s="178" t="s">
        <v>49</v>
      </c>
      <c r="AV259" s="10" t="s">
        <v>82</v>
      </c>
      <c r="AW259" s="10" t="s">
        <v>21</v>
      </c>
      <c r="AX259" s="10" t="s">
        <v>48</v>
      </c>
      <c r="AY259" s="178" t="s">
        <v>78</v>
      </c>
    </row>
    <row r="260" spans="1:65" s="2" customFormat="1" ht="16.5" customHeight="1" x14ac:dyDescent="0.2">
      <c r="A260" s="18"/>
      <c r="B260" s="19"/>
      <c r="C260" s="132" t="s">
        <v>138</v>
      </c>
      <c r="D260" s="132" t="s">
        <v>80</v>
      </c>
      <c r="E260" s="133" t="s">
        <v>230</v>
      </c>
      <c r="F260" s="134" t="s">
        <v>231</v>
      </c>
      <c r="G260" s="135" t="s">
        <v>81</v>
      </c>
      <c r="H260" s="136">
        <v>375.95</v>
      </c>
      <c r="I260" s="137"/>
      <c r="J260" s="138">
        <f>ROUND(I260*H260,2)</f>
        <v>0</v>
      </c>
      <c r="K260" s="139"/>
      <c r="L260" s="21"/>
      <c r="M260" s="140" t="s">
        <v>0</v>
      </c>
      <c r="N260" s="141" t="s">
        <v>29</v>
      </c>
      <c r="O260" s="28"/>
      <c r="P260" s="142">
        <f>O260*H260</f>
        <v>0</v>
      </c>
      <c r="Q260" s="142">
        <v>0.18906999999999999</v>
      </c>
      <c r="R260" s="142">
        <f>Q260*H260</f>
        <v>71.080866499999999</v>
      </c>
      <c r="S260" s="142">
        <v>0</v>
      </c>
      <c r="T260" s="143">
        <f>S260*H260</f>
        <v>0</v>
      </c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R260" s="144" t="s">
        <v>82</v>
      </c>
      <c r="AT260" s="144" t="s">
        <v>80</v>
      </c>
      <c r="AU260" s="144" t="s">
        <v>49</v>
      </c>
      <c r="AY260" s="11" t="s">
        <v>78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1" t="s">
        <v>48</v>
      </c>
      <c r="BK260" s="145">
        <f>ROUND(I260*H260,2)</f>
        <v>0</v>
      </c>
      <c r="BL260" s="11" t="s">
        <v>82</v>
      </c>
      <c r="BM260" s="144" t="s">
        <v>232</v>
      </c>
    </row>
    <row r="261" spans="1:65" s="8" customFormat="1" ht="11.25" x14ac:dyDescent="0.2">
      <c r="B261" s="146"/>
      <c r="C261" s="147"/>
      <c r="D261" s="148" t="s">
        <v>83</v>
      </c>
      <c r="E261" s="149" t="s">
        <v>0</v>
      </c>
      <c r="F261" s="150" t="s">
        <v>233</v>
      </c>
      <c r="G261" s="147"/>
      <c r="H261" s="149" t="s">
        <v>0</v>
      </c>
      <c r="I261" s="151"/>
      <c r="J261" s="147"/>
      <c r="K261" s="147"/>
      <c r="L261" s="152"/>
      <c r="M261" s="153"/>
      <c r="N261" s="154"/>
      <c r="O261" s="154"/>
      <c r="P261" s="154"/>
      <c r="Q261" s="154"/>
      <c r="R261" s="154"/>
      <c r="S261" s="154"/>
      <c r="T261" s="155"/>
      <c r="AT261" s="156" t="s">
        <v>83</v>
      </c>
      <c r="AU261" s="156" t="s">
        <v>49</v>
      </c>
      <c r="AV261" s="8" t="s">
        <v>48</v>
      </c>
      <c r="AW261" s="8" t="s">
        <v>21</v>
      </c>
      <c r="AX261" s="8" t="s">
        <v>47</v>
      </c>
      <c r="AY261" s="156" t="s">
        <v>78</v>
      </c>
    </row>
    <row r="262" spans="1:65" s="8" customFormat="1" ht="11.25" x14ac:dyDescent="0.2">
      <c r="B262" s="146"/>
      <c r="C262" s="147"/>
      <c r="D262" s="148" t="s">
        <v>83</v>
      </c>
      <c r="E262" s="149" t="s">
        <v>0</v>
      </c>
      <c r="F262" s="150" t="s">
        <v>169</v>
      </c>
      <c r="G262" s="147"/>
      <c r="H262" s="149" t="s">
        <v>0</v>
      </c>
      <c r="I262" s="151"/>
      <c r="J262" s="147"/>
      <c r="K262" s="147"/>
      <c r="L262" s="152"/>
      <c r="M262" s="153"/>
      <c r="N262" s="154"/>
      <c r="O262" s="154"/>
      <c r="P262" s="154"/>
      <c r="Q262" s="154"/>
      <c r="R262" s="154"/>
      <c r="S262" s="154"/>
      <c r="T262" s="155"/>
      <c r="AT262" s="156" t="s">
        <v>83</v>
      </c>
      <c r="AU262" s="156" t="s">
        <v>49</v>
      </c>
      <c r="AV262" s="8" t="s">
        <v>48</v>
      </c>
      <c r="AW262" s="8" t="s">
        <v>21</v>
      </c>
      <c r="AX262" s="8" t="s">
        <v>47</v>
      </c>
      <c r="AY262" s="156" t="s">
        <v>78</v>
      </c>
    </row>
    <row r="263" spans="1:65" s="9" customFormat="1" ht="11.25" x14ac:dyDescent="0.2">
      <c r="B263" s="157"/>
      <c r="C263" s="158"/>
      <c r="D263" s="148" t="s">
        <v>83</v>
      </c>
      <c r="E263" s="159" t="s">
        <v>0</v>
      </c>
      <c r="F263" s="160" t="s">
        <v>208</v>
      </c>
      <c r="G263" s="158"/>
      <c r="H263" s="161">
        <v>365</v>
      </c>
      <c r="I263" s="162"/>
      <c r="J263" s="158"/>
      <c r="K263" s="158"/>
      <c r="L263" s="163"/>
      <c r="M263" s="164"/>
      <c r="N263" s="165"/>
      <c r="O263" s="165"/>
      <c r="P263" s="165"/>
      <c r="Q263" s="165"/>
      <c r="R263" s="165"/>
      <c r="S263" s="165"/>
      <c r="T263" s="166"/>
      <c r="AT263" s="167" t="s">
        <v>83</v>
      </c>
      <c r="AU263" s="167" t="s">
        <v>49</v>
      </c>
      <c r="AV263" s="9" t="s">
        <v>49</v>
      </c>
      <c r="AW263" s="9" t="s">
        <v>21</v>
      </c>
      <c r="AX263" s="9" t="s">
        <v>47</v>
      </c>
      <c r="AY263" s="167" t="s">
        <v>78</v>
      </c>
    </row>
    <row r="264" spans="1:65" s="10" customFormat="1" ht="11.25" x14ac:dyDescent="0.2">
      <c r="B264" s="168"/>
      <c r="C264" s="169"/>
      <c r="D264" s="148" t="s">
        <v>83</v>
      </c>
      <c r="E264" s="170" t="s">
        <v>0</v>
      </c>
      <c r="F264" s="171" t="s">
        <v>88</v>
      </c>
      <c r="G264" s="169"/>
      <c r="H264" s="172">
        <v>365</v>
      </c>
      <c r="I264" s="173"/>
      <c r="J264" s="169"/>
      <c r="K264" s="169"/>
      <c r="L264" s="174"/>
      <c r="M264" s="175"/>
      <c r="N264" s="176"/>
      <c r="O264" s="176"/>
      <c r="P264" s="176"/>
      <c r="Q264" s="176"/>
      <c r="R264" s="176"/>
      <c r="S264" s="176"/>
      <c r="T264" s="177"/>
      <c r="AT264" s="178" t="s">
        <v>83</v>
      </c>
      <c r="AU264" s="178" t="s">
        <v>49</v>
      </c>
      <c r="AV264" s="10" t="s">
        <v>82</v>
      </c>
      <c r="AW264" s="10" t="s">
        <v>21</v>
      </c>
      <c r="AX264" s="10" t="s">
        <v>48</v>
      </c>
      <c r="AY264" s="178" t="s">
        <v>78</v>
      </c>
    </row>
    <row r="265" spans="1:65" s="9" customFormat="1" ht="11.25" x14ac:dyDescent="0.2">
      <c r="B265" s="157"/>
      <c r="C265" s="158"/>
      <c r="D265" s="148" t="s">
        <v>83</v>
      </c>
      <c r="E265" s="158"/>
      <c r="F265" s="160" t="s">
        <v>234</v>
      </c>
      <c r="G265" s="158"/>
      <c r="H265" s="161">
        <v>375.95</v>
      </c>
      <c r="I265" s="162"/>
      <c r="J265" s="158"/>
      <c r="K265" s="158"/>
      <c r="L265" s="163"/>
      <c r="M265" s="164"/>
      <c r="N265" s="165"/>
      <c r="O265" s="165"/>
      <c r="P265" s="165"/>
      <c r="Q265" s="165"/>
      <c r="R265" s="165"/>
      <c r="S265" s="165"/>
      <c r="T265" s="166"/>
      <c r="AT265" s="167" t="s">
        <v>83</v>
      </c>
      <c r="AU265" s="167" t="s">
        <v>49</v>
      </c>
      <c r="AV265" s="9" t="s">
        <v>49</v>
      </c>
      <c r="AW265" s="9" t="s">
        <v>1</v>
      </c>
      <c r="AX265" s="9" t="s">
        <v>48</v>
      </c>
      <c r="AY265" s="167" t="s">
        <v>78</v>
      </c>
    </row>
    <row r="266" spans="1:65" s="2" customFormat="1" ht="21.75" customHeight="1" x14ac:dyDescent="0.2">
      <c r="A266" s="18"/>
      <c r="B266" s="19"/>
      <c r="C266" s="132" t="s">
        <v>139</v>
      </c>
      <c r="D266" s="132" t="s">
        <v>80</v>
      </c>
      <c r="E266" s="133" t="s">
        <v>142</v>
      </c>
      <c r="F266" s="134" t="s">
        <v>235</v>
      </c>
      <c r="G266" s="135" t="s">
        <v>81</v>
      </c>
      <c r="H266" s="136">
        <v>375.95</v>
      </c>
      <c r="I266" s="137"/>
      <c r="J266" s="138">
        <f>ROUND(I266*H266,2)</f>
        <v>0</v>
      </c>
      <c r="K266" s="139"/>
      <c r="L266" s="21"/>
      <c r="M266" s="140" t="s">
        <v>0</v>
      </c>
      <c r="N266" s="141" t="s">
        <v>29</v>
      </c>
      <c r="O266" s="28"/>
      <c r="P266" s="142">
        <f>O266*H266</f>
        <v>0</v>
      </c>
      <c r="Q266" s="142">
        <v>0</v>
      </c>
      <c r="R266" s="142">
        <f>Q266*H266</f>
        <v>0</v>
      </c>
      <c r="S266" s="142">
        <v>0</v>
      </c>
      <c r="T266" s="143">
        <f>S266*H266</f>
        <v>0</v>
      </c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R266" s="144" t="s">
        <v>82</v>
      </c>
      <c r="AT266" s="144" t="s">
        <v>80</v>
      </c>
      <c r="AU266" s="144" t="s">
        <v>49</v>
      </c>
      <c r="AY266" s="11" t="s">
        <v>78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1" t="s">
        <v>48</v>
      </c>
      <c r="BK266" s="145">
        <f>ROUND(I266*H266,2)</f>
        <v>0</v>
      </c>
      <c r="BL266" s="11" t="s">
        <v>82</v>
      </c>
      <c r="BM266" s="144" t="s">
        <v>236</v>
      </c>
    </row>
    <row r="267" spans="1:65" s="8" customFormat="1" ht="11.25" x14ac:dyDescent="0.2">
      <c r="B267" s="146"/>
      <c r="C267" s="147"/>
      <c r="D267" s="148" t="s">
        <v>83</v>
      </c>
      <c r="E267" s="149" t="s">
        <v>0</v>
      </c>
      <c r="F267" s="150" t="s">
        <v>233</v>
      </c>
      <c r="G267" s="147"/>
      <c r="H267" s="149" t="s">
        <v>0</v>
      </c>
      <c r="I267" s="151"/>
      <c r="J267" s="147"/>
      <c r="K267" s="147"/>
      <c r="L267" s="152"/>
      <c r="M267" s="153"/>
      <c r="N267" s="154"/>
      <c r="O267" s="154"/>
      <c r="P267" s="154"/>
      <c r="Q267" s="154"/>
      <c r="R267" s="154"/>
      <c r="S267" s="154"/>
      <c r="T267" s="155"/>
      <c r="AT267" s="156" t="s">
        <v>83</v>
      </c>
      <c r="AU267" s="156" t="s">
        <v>49</v>
      </c>
      <c r="AV267" s="8" t="s">
        <v>48</v>
      </c>
      <c r="AW267" s="8" t="s">
        <v>21</v>
      </c>
      <c r="AX267" s="8" t="s">
        <v>47</v>
      </c>
      <c r="AY267" s="156" t="s">
        <v>78</v>
      </c>
    </row>
    <row r="268" spans="1:65" s="8" customFormat="1" ht="11.25" x14ac:dyDescent="0.2">
      <c r="B268" s="146"/>
      <c r="C268" s="147"/>
      <c r="D268" s="148" t="s">
        <v>83</v>
      </c>
      <c r="E268" s="149" t="s">
        <v>0</v>
      </c>
      <c r="F268" s="150" t="s">
        <v>169</v>
      </c>
      <c r="G268" s="147"/>
      <c r="H268" s="149" t="s">
        <v>0</v>
      </c>
      <c r="I268" s="151"/>
      <c r="J268" s="147"/>
      <c r="K268" s="147"/>
      <c r="L268" s="152"/>
      <c r="M268" s="153"/>
      <c r="N268" s="154"/>
      <c r="O268" s="154"/>
      <c r="P268" s="154"/>
      <c r="Q268" s="154"/>
      <c r="R268" s="154"/>
      <c r="S268" s="154"/>
      <c r="T268" s="155"/>
      <c r="AT268" s="156" t="s">
        <v>83</v>
      </c>
      <c r="AU268" s="156" t="s">
        <v>49</v>
      </c>
      <c r="AV268" s="8" t="s">
        <v>48</v>
      </c>
      <c r="AW268" s="8" t="s">
        <v>21</v>
      </c>
      <c r="AX268" s="8" t="s">
        <v>47</v>
      </c>
      <c r="AY268" s="156" t="s">
        <v>78</v>
      </c>
    </row>
    <row r="269" spans="1:65" s="9" customFormat="1" ht="11.25" x14ac:dyDescent="0.2">
      <c r="B269" s="157"/>
      <c r="C269" s="158"/>
      <c r="D269" s="148" t="s">
        <v>83</v>
      </c>
      <c r="E269" s="159" t="s">
        <v>0</v>
      </c>
      <c r="F269" s="160" t="s">
        <v>208</v>
      </c>
      <c r="G269" s="158"/>
      <c r="H269" s="161">
        <v>365</v>
      </c>
      <c r="I269" s="162"/>
      <c r="J269" s="158"/>
      <c r="K269" s="158"/>
      <c r="L269" s="163"/>
      <c r="M269" s="164"/>
      <c r="N269" s="165"/>
      <c r="O269" s="165"/>
      <c r="P269" s="165"/>
      <c r="Q269" s="165"/>
      <c r="R269" s="165"/>
      <c r="S269" s="165"/>
      <c r="T269" s="166"/>
      <c r="AT269" s="167" t="s">
        <v>83</v>
      </c>
      <c r="AU269" s="167" t="s">
        <v>49</v>
      </c>
      <c r="AV269" s="9" t="s">
        <v>49</v>
      </c>
      <c r="AW269" s="9" t="s">
        <v>21</v>
      </c>
      <c r="AX269" s="9" t="s">
        <v>47</v>
      </c>
      <c r="AY269" s="167" t="s">
        <v>78</v>
      </c>
    </row>
    <row r="270" spans="1:65" s="10" customFormat="1" ht="11.25" x14ac:dyDescent="0.2">
      <c r="B270" s="168"/>
      <c r="C270" s="169"/>
      <c r="D270" s="148" t="s">
        <v>83</v>
      </c>
      <c r="E270" s="170" t="s">
        <v>0</v>
      </c>
      <c r="F270" s="171" t="s">
        <v>88</v>
      </c>
      <c r="G270" s="169"/>
      <c r="H270" s="172">
        <v>365</v>
      </c>
      <c r="I270" s="173"/>
      <c r="J270" s="169"/>
      <c r="K270" s="169"/>
      <c r="L270" s="174"/>
      <c r="M270" s="175"/>
      <c r="N270" s="176"/>
      <c r="O270" s="176"/>
      <c r="P270" s="176"/>
      <c r="Q270" s="176"/>
      <c r="R270" s="176"/>
      <c r="S270" s="176"/>
      <c r="T270" s="177"/>
      <c r="AT270" s="178" t="s">
        <v>83</v>
      </c>
      <c r="AU270" s="178" t="s">
        <v>49</v>
      </c>
      <c r="AV270" s="10" t="s">
        <v>82</v>
      </c>
      <c r="AW270" s="10" t="s">
        <v>21</v>
      </c>
      <c r="AX270" s="10" t="s">
        <v>48</v>
      </c>
      <c r="AY270" s="178" t="s">
        <v>78</v>
      </c>
    </row>
    <row r="271" spans="1:65" s="9" customFormat="1" ht="11.25" x14ac:dyDescent="0.2">
      <c r="B271" s="157"/>
      <c r="C271" s="158"/>
      <c r="D271" s="148" t="s">
        <v>83</v>
      </c>
      <c r="E271" s="158"/>
      <c r="F271" s="160" t="s">
        <v>234</v>
      </c>
      <c r="G271" s="158"/>
      <c r="H271" s="161">
        <v>375.95</v>
      </c>
      <c r="I271" s="162"/>
      <c r="J271" s="158"/>
      <c r="K271" s="158"/>
      <c r="L271" s="163"/>
      <c r="M271" s="164"/>
      <c r="N271" s="165"/>
      <c r="O271" s="165"/>
      <c r="P271" s="165"/>
      <c r="Q271" s="165"/>
      <c r="R271" s="165"/>
      <c r="S271" s="165"/>
      <c r="T271" s="166"/>
      <c r="AT271" s="167" t="s">
        <v>83</v>
      </c>
      <c r="AU271" s="167" t="s">
        <v>49</v>
      </c>
      <c r="AV271" s="9" t="s">
        <v>49</v>
      </c>
      <c r="AW271" s="9" t="s">
        <v>1</v>
      </c>
      <c r="AX271" s="9" t="s">
        <v>48</v>
      </c>
      <c r="AY271" s="167" t="s">
        <v>78</v>
      </c>
    </row>
    <row r="272" spans="1:65" s="2" customFormat="1" ht="21.75" customHeight="1" x14ac:dyDescent="0.2">
      <c r="A272" s="18"/>
      <c r="B272" s="19"/>
      <c r="C272" s="132" t="s">
        <v>141</v>
      </c>
      <c r="D272" s="132" t="s">
        <v>80</v>
      </c>
      <c r="E272" s="133" t="s">
        <v>237</v>
      </c>
      <c r="F272" s="134" t="s">
        <v>238</v>
      </c>
      <c r="G272" s="135" t="s">
        <v>116</v>
      </c>
      <c r="H272" s="136">
        <v>151</v>
      </c>
      <c r="I272" s="137"/>
      <c r="J272" s="138">
        <f>ROUND(I272*H272,2)</f>
        <v>0</v>
      </c>
      <c r="K272" s="139"/>
      <c r="L272" s="21"/>
      <c r="M272" s="140" t="s">
        <v>0</v>
      </c>
      <c r="N272" s="141" t="s">
        <v>29</v>
      </c>
      <c r="O272" s="28"/>
      <c r="P272" s="142">
        <f>O272*H272</f>
        <v>0</v>
      </c>
      <c r="Q272" s="142">
        <v>0.10108</v>
      </c>
      <c r="R272" s="142">
        <f>Q272*H272</f>
        <v>15.26308</v>
      </c>
      <c r="S272" s="142">
        <v>0</v>
      </c>
      <c r="T272" s="143">
        <f>S272*H272</f>
        <v>0</v>
      </c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R272" s="144" t="s">
        <v>82</v>
      </c>
      <c r="AT272" s="144" t="s">
        <v>80</v>
      </c>
      <c r="AU272" s="144" t="s">
        <v>49</v>
      </c>
      <c r="AY272" s="11" t="s">
        <v>78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1" t="s">
        <v>48</v>
      </c>
      <c r="BK272" s="145">
        <f>ROUND(I272*H272,2)</f>
        <v>0</v>
      </c>
      <c r="BL272" s="11" t="s">
        <v>82</v>
      </c>
      <c r="BM272" s="144" t="s">
        <v>239</v>
      </c>
    </row>
    <row r="273" spans="1:65" s="8" customFormat="1" ht="11.25" x14ac:dyDescent="0.2">
      <c r="B273" s="146"/>
      <c r="C273" s="147"/>
      <c r="D273" s="148" t="s">
        <v>83</v>
      </c>
      <c r="E273" s="149" t="s">
        <v>0</v>
      </c>
      <c r="F273" s="150" t="s">
        <v>154</v>
      </c>
      <c r="G273" s="147"/>
      <c r="H273" s="149" t="s">
        <v>0</v>
      </c>
      <c r="I273" s="151"/>
      <c r="J273" s="147"/>
      <c r="K273" s="147"/>
      <c r="L273" s="152"/>
      <c r="M273" s="153"/>
      <c r="N273" s="154"/>
      <c r="O273" s="154"/>
      <c r="P273" s="154"/>
      <c r="Q273" s="154"/>
      <c r="R273" s="154"/>
      <c r="S273" s="154"/>
      <c r="T273" s="155"/>
      <c r="AT273" s="156" t="s">
        <v>83</v>
      </c>
      <c r="AU273" s="156" t="s">
        <v>49</v>
      </c>
      <c r="AV273" s="8" t="s">
        <v>48</v>
      </c>
      <c r="AW273" s="8" t="s">
        <v>21</v>
      </c>
      <c r="AX273" s="8" t="s">
        <v>47</v>
      </c>
      <c r="AY273" s="156" t="s">
        <v>78</v>
      </c>
    </row>
    <row r="274" spans="1:65" s="9" customFormat="1" ht="11.25" x14ac:dyDescent="0.2">
      <c r="B274" s="157"/>
      <c r="C274" s="158"/>
      <c r="D274" s="148" t="s">
        <v>83</v>
      </c>
      <c r="E274" s="159" t="s">
        <v>0</v>
      </c>
      <c r="F274" s="160" t="s">
        <v>240</v>
      </c>
      <c r="G274" s="158"/>
      <c r="H274" s="161">
        <v>151</v>
      </c>
      <c r="I274" s="162"/>
      <c r="J274" s="158"/>
      <c r="K274" s="158"/>
      <c r="L274" s="163"/>
      <c r="M274" s="164"/>
      <c r="N274" s="165"/>
      <c r="O274" s="165"/>
      <c r="P274" s="165"/>
      <c r="Q274" s="165"/>
      <c r="R274" s="165"/>
      <c r="S274" s="165"/>
      <c r="T274" s="166"/>
      <c r="AT274" s="167" t="s">
        <v>83</v>
      </c>
      <c r="AU274" s="167" t="s">
        <v>49</v>
      </c>
      <c r="AV274" s="9" t="s">
        <v>49</v>
      </c>
      <c r="AW274" s="9" t="s">
        <v>21</v>
      </c>
      <c r="AX274" s="9" t="s">
        <v>47</v>
      </c>
      <c r="AY274" s="167" t="s">
        <v>78</v>
      </c>
    </row>
    <row r="275" spans="1:65" s="10" customFormat="1" ht="11.25" x14ac:dyDescent="0.2">
      <c r="B275" s="168"/>
      <c r="C275" s="169"/>
      <c r="D275" s="148" t="s">
        <v>83</v>
      </c>
      <c r="E275" s="170" t="s">
        <v>0</v>
      </c>
      <c r="F275" s="171" t="s">
        <v>88</v>
      </c>
      <c r="G275" s="169"/>
      <c r="H275" s="172">
        <v>151</v>
      </c>
      <c r="I275" s="173"/>
      <c r="J275" s="169"/>
      <c r="K275" s="169"/>
      <c r="L275" s="174"/>
      <c r="M275" s="175"/>
      <c r="N275" s="176"/>
      <c r="O275" s="176"/>
      <c r="P275" s="176"/>
      <c r="Q275" s="176"/>
      <c r="R275" s="176"/>
      <c r="S275" s="176"/>
      <c r="T275" s="177"/>
      <c r="AT275" s="178" t="s">
        <v>83</v>
      </c>
      <c r="AU275" s="178" t="s">
        <v>49</v>
      </c>
      <c r="AV275" s="10" t="s">
        <v>82</v>
      </c>
      <c r="AW275" s="10" t="s">
        <v>21</v>
      </c>
      <c r="AX275" s="10" t="s">
        <v>48</v>
      </c>
      <c r="AY275" s="178" t="s">
        <v>78</v>
      </c>
    </row>
    <row r="276" spans="1:65" s="2" customFormat="1" ht="16.5" customHeight="1" x14ac:dyDescent="0.2">
      <c r="A276" s="18"/>
      <c r="B276" s="19"/>
      <c r="C276" s="179" t="s">
        <v>143</v>
      </c>
      <c r="D276" s="179" t="s">
        <v>126</v>
      </c>
      <c r="E276" s="180" t="s">
        <v>241</v>
      </c>
      <c r="F276" s="181" t="s">
        <v>242</v>
      </c>
      <c r="G276" s="182" t="s">
        <v>137</v>
      </c>
      <c r="H276" s="183">
        <v>302</v>
      </c>
      <c r="I276" s="184"/>
      <c r="J276" s="185">
        <f>ROUND(I276*H276,2)</f>
        <v>0</v>
      </c>
      <c r="K276" s="186"/>
      <c r="L276" s="187"/>
      <c r="M276" s="188" t="s">
        <v>0</v>
      </c>
      <c r="N276" s="189" t="s">
        <v>29</v>
      </c>
      <c r="O276" s="28"/>
      <c r="P276" s="142">
        <f>O276*H276</f>
        <v>0</v>
      </c>
      <c r="Q276" s="142">
        <v>1.0999999999999999E-2</v>
      </c>
      <c r="R276" s="142">
        <f>Q276*H276</f>
        <v>3.3219999999999996</v>
      </c>
      <c r="S276" s="142">
        <v>0</v>
      </c>
      <c r="T276" s="143">
        <f>S276*H276</f>
        <v>0</v>
      </c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R276" s="144" t="s">
        <v>98</v>
      </c>
      <c r="AT276" s="144" t="s">
        <v>126</v>
      </c>
      <c r="AU276" s="144" t="s">
        <v>49</v>
      </c>
      <c r="AY276" s="11" t="s">
        <v>78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1" t="s">
        <v>48</v>
      </c>
      <c r="BK276" s="145">
        <f>ROUND(I276*H276,2)</f>
        <v>0</v>
      </c>
      <c r="BL276" s="11" t="s">
        <v>82</v>
      </c>
      <c r="BM276" s="144" t="s">
        <v>243</v>
      </c>
    </row>
    <row r="277" spans="1:65" s="8" customFormat="1" ht="11.25" x14ac:dyDescent="0.2">
      <c r="B277" s="146"/>
      <c r="C277" s="147"/>
      <c r="D277" s="148" t="s">
        <v>83</v>
      </c>
      <c r="E277" s="149" t="s">
        <v>0</v>
      </c>
      <c r="F277" s="150" t="s">
        <v>244</v>
      </c>
      <c r="G277" s="147"/>
      <c r="H277" s="149" t="s">
        <v>0</v>
      </c>
      <c r="I277" s="151"/>
      <c r="J277" s="147"/>
      <c r="K277" s="147"/>
      <c r="L277" s="152"/>
      <c r="M277" s="153"/>
      <c r="N277" s="154"/>
      <c r="O277" s="154"/>
      <c r="P277" s="154"/>
      <c r="Q277" s="154"/>
      <c r="R277" s="154"/>
      <c r="S277" s="154"/>
      <c r="T277" s="155"/>
      <c r="AT277" s="156" t="s">
        <v>83</v>
      </c>
      <c r="AU277" s="156" t="s">
        <v>49</v>
      </c>
      <c r="AV277" s="8" t="s">
        <v>48</v>
      </c>
      <c r="AW277" s="8" t="s">
        <v>21</v>
      </c>
      <c r="AX277" s="8" t="s">
        <v>47</v>
      </c>
      <c r="AY277" s="156" t="s">
        <v>78</v>
      </c>
    </row>
    <row r="278" spans="1:65" s="8" customFormat="1" ht="11.25" x14ac:dyDescent="0.2">
      <c r="B278" s="146"/>
      <c r="C278" s="147"/>
      <c r="D278" s="148" t="s">
        <v>83</v>
      </c>
      <c r="E278" s="149" t="s">
        <v>0</v>
      </c>
      <c r="F278" s="150" t="s">
        <v>154</v>
      </c>
      <c r="G278" s="147"/>
      <c r="H278" s="149" t="s">
        <v>0</v>
      </c>
      <c r="I278" s="151"/>
      <c r="J278" s="147"/>
      <c r="K278" s="147"/>
      <c r="L278" s="152"/>
      <c r="M278" s="153"/>
      <c r="N278" s="154"/>
      <c r="O278" s="154"/>
      <c r="P278" s="154"/>
      <c r="Q278" s="154"/>
      <c r="R278" s="154"/>
      <c r="S278" s="154"/>
      <c r="T278" s="155"/>
      <c r="AT278" s="156" t="s">
        <v>83</v>
      </c>
      <c r="AU278" s="156" t="s">
        <v>49</v>
      </c>
      <c r="AV278" s="8" t="s">
        <v>48</v>
      </c>
      <c r="AW278" s="8" t="s">
        <v>21</v>
      </c>
      <c r="AX278" s="8" t="s">
        <v>47</v>
      </c>
      <c r="AY278" s="156" t="s">
        <v>78</v>
      </c>
    </row>
    <row r="279" spans="1:65" s="9" customFormat="1" ht="11.25" x14ac:dyDescent="0.2">
      <c r="B279" s="157"/>
      <c r="C279" s="158"/>
      <c r="D279" s="148" t="s">
        <v>83</v>
      </c>
      <c r="E279" s="159" t="s">
        <v>0</v>
      </c>
      <c r="F279" s="160" t="s">
        <v>240</v>
      </c>
      <c r="G279" s="158"/>
      <c r="H279" s="161">
        <v>151</v>
      </c>
      <c r="I279" s="162"/>
      <c r="J279" s="158"/>
      <c r="K279" s="158"/>
      <c r="L279" s="163"/>
      <c r="M279" s="164"/>
      <c r="N279" s="165"/>
      <c r="O279" s="165"/>
      <c r="P279" s="165"/>
      <c r="Q279" s="165"/>
      <c r="R279" s="165"/>
      <c r="S279" s="165"/>
      <c r="T279" s="166"/>
      <c r="AT279" s="167" t="s">
        <v>83</v>
      </c>
      <c r="AU279" s="167" t="s">
        <v>49</v>
      </c>
      <c r="AV279" s="9" t="s">
        <v>49</v>
      </c>
      <c r="AW279" s="9" t="s">
        <v>21</v>
      </c>
      <c r="AX279" s="9" t="s">
        <v>47</v>
      </c>
      <c r="AY279" s="167" t="s">
        <v>78</v>
      </c>
    </row>
    <row r="280" spans="1:65" s="10" customFormat="1" ht="11.25" x14ac:dyDescent="0.2">
      <c r="B280" s="168"/>
      <c r="C280" s="169"/>
      <c r="D280" s="148" t="s">
        <v>83</v>
      </c>
      <c r="E280" s="170" t="s">
        <v>0</v>
      </c>
      <c r="F280" s="171" t="s">
        <v>88</v>
      </c>
      <c r="G280" s="169"/>
      <c r="H280" s="172">
        <v>151</v>
      </c>
      <c r="I280" s="173"/>
      <c r="J280" s="169"/>
      <c r="K280" s="169"/>
      <c r="L280" s="174"/>
      <c r="M280" s="175"/>
      <c r="N280" s="176"/>
      <c r="O280" s="176"/>
      <c r="P280" s="176"/>
      <c r="Q280" s="176"/>
      <c r="R280" s="176"/>
      <c r="S280" s="176"/>
      <c r="T280" s="177"/>
      <c r="AT280" s="178" t="s">
        <v>83</v>
      </c>
      <c r="AU280" s="178" t="s">
        <v>49</v>
      </c>
      <c r="AV280" s="10" t="s">
        <v>82</v>
      </c>
      <c r="AW280" s="10" t="s">
        <v>21</v>
      </c>
      <c r="AX280" s="10" t="s">
        <v>48</v>
      </c>
      <c r="AY280" s="178" t="s">
        <v>78</v>
      </c>
    </row>
    <row r="281" spans="1:65" s="9" customFormat="1" ht="11.25" x14ac:dyDescent="0.2">
      <c r="B281" s="157"/>
      <c r="C281" s="158"/>
      <c r="D281" s="148" t="s">
        <v>83</v>
      </c>
      <c r="E281" s="158"/>
      <c r="F281" s="160" t="s">
        <v>245</v>
      </c>
      <c r="G281" s="158"/>
      <c r="H281" s="161">
        <v>302</v>
      </c>
      <c r="I281" s="162"/>
      <c r="J281" s="158"/>
      <c r="K281" s="158"/>
      <c r="L281" s="163"/>
      <c r="M281" s="164"/>
      <c r="N281" s="165"/>
      <c r="O281" s="165"/>
      <c r="P281" s="165"/>
      <c r="Q281" s="165"/>
      <c r="R281" s="165"/>
      <c r="S281" s="165"/>
      <c r="T281" s="166"/>
      <c r="AT281" s="167" t="s">
        <v>83</v>
      </c>
      <c r="AU281" s="167" t="s">
        <v>49</v>
      </c>
      <c r="AV281" s="9" t="s">
        <v>49</v>
      </c>
      <c r="AW281" s="9" t="s">
        <v>1</v>
      </c>
      <c r="AX281" s="9" t="s">
        <v>48</v>
      </c>
      <c r="AY281" s="167" t="s">
        <v>78</v>
      </c>
    </row>
    <row r="282" spans="1:65" s="7" customFormat="1" ht="22.9" customHeight="1" x14ac:dyDescent="0.2">
      <c r="B282" s="116"/>
      <c r="C282" s="117"/>
      <c r="D282" s="118" t="s">
        <v>46</v>
      </c>
      <c r="E282" s="130" t="s">
        <v>145</v>
      </c>
      <c r="F282" s="130" t="s">
        <v>146</v>
      </c>
      <c r="G282" s="117"/>
      <c r="H282" s="117"/>
      <c r="I282" s="120"/>
      <c r="J282" s="131">
        <f>BK282</f>
        <v>0</v>
      </c>
      <c r="K282" s="117"/>
      <c r="L282" s="122"/>
      <c r="M282" s="123"/>
      <c r="N282" s="124"/>
      <c r="O282" s="124"/>
      <c r="P282" s="125">
        <f>P283</f>
        <v>0</v>
      </c>
      <c r="Q282" s="124"/>
      <c r="R282" s="125">
        <f>R283</f>
        <v>0</v>
      </c>
      <c r="S282" s="124"/>
      <c r="T282" s="126">
        <f>T283</f>
        <v>0</v>
      </c>
      <c r="AR282" s="127" t="s">
        <v>48</v>
      </c>
      <c r="AT282" s="128" t="s">
        <v>46</v>
      </c>
      <c r="AU282" s="128" t="s">
        <v>48</v>
      </c>
      <c r="AY282" s="127" t="s">
        <v>78</v>
      </c>
      <c r="BK282" s="129">
        <f>BK283</f>
        <v>0</v>
      </c>
    </row>
    <row r="283" spans="1:65" s="2" customFormat="1" ht="21.75" customHeight="1" x14ac:dyDescent="0.2">
      <c r="A283" s="18"/>
      <c r="B283" s="19"/>
      <c r="C283" s="132" t="s">
        <v>144</v>
      </c>
      <c r="D283" s="132" t="s">
        <v>80</v>
      </c>
      <c r="E283" s="133" t="s">
        <v>147</v>
      </c>
      <c r="F283" s="134" t="s">
        <v>148</v>
      </c>
      <c r="G283" s="135" t="s">
        <v>110</v>
      </c>
      <c r="H283" s="136">
        <v>310.10000000000002</v>
      </c>
      <c r="I283" s="137"/>
      <c r="J283" s="138">
        <f>ROUND(I283*H283,2)</f>
        <v>0</v>
      </c>
      <c r="K283" s="139"/>
      <c r="L283" s="21"/>
      <c r="M283" s="190" t="s">
        <v>0</v>
      </c>
      <c r="N283" s="191" t="s">
        <v>29</v>
      </c>
      <c r="O283" s="192"/>
      <c r="P283" s="193">
        <f>O283*H283</f>
        <v>0</v>
      </c>
      <c r="Q283" s="193">
        <v>0</v>
      </c>
      <c r="R283" s="193">
        <f>Q283*H283</f>
        <v>0</v>
      </c>
      <c r="S283" s="193">
        <v>0</v>
      </c>
      <c r="T283" s="194">
        <f>S283*H283</f>
        <v>0</v>
      </c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R283" s="144" t="s">
        <v>82</v>
      </c>
      <c r="AT283" s="144" t="s">
        <v>80</v>
      </c>
      <c r="AU283" s="144" t="s">
        <v>49</v>
      </c>
      <c r="AY283" s="11" t="s">
        <v>78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1" t="s">
        <v>48</v>
      </c>
      <c r="BK283" s="145">
        <f>ROUND(I283*H283,2)</f>
        <v>0</v>
      </c>
      <c r="BL283" s="11" t="s">
        <v>82</v>
      </c>
      <c r="BM283" s="144" t="s">
        <v>246</v>
      </c>
    </row>
    <row r="284" spans="1:65" s="2" customFormat="1" ht="6.95" customHeight="1" x14ac:dyDescent="0.2">
      <c r="A284" s="18"/>
      <c r="B284" s="23"/>
      <c r="C284" s="24"/>
      <c r="D284" s="24"/>
      <c r="E284" s="24"/>
      <c r="F284" s="24"/>
      <c r="G284" s="24"/>
      <c r="H284" s="24"/>
      <c r="I284" s="80"/>
      <c r="J284" s="24"/>
      <c r="K284" s="24"/>
      <c r="L284" s="21"/>
      <c r="M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</row>
  </sheetData>
  <sheetProtection algorithmName="SHA-512" hashValue="2MeYWcQzV2rp1UrlCpmojnzQmtHtxDhiKuDBiakk3g+Kv9EOSK7JZjNtygHU1DnM0jzTjQxGnEbVShPYveLTmA==" saltValue="dUGojfuKQXf95NrmGqACfB744thsw96ce9ve3Xr4CtEn5QNOfVL251Uf2nVMxJPJN/72orSGqWlaD/D2vA9ihA==" spinCount="100000" sheet="1" objects="1" scenarios="1" formatColumns="0" formatRows="0" autoFilter="0"/>
  <autoFilter ref="C120:K283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05_2019b - SO 901 BĚŽECKÁ...</vt:lpstr>
      <vt:lpstr>'05_2019b - SO 901 BĚŽECKÁ...'!Názvy_tisku</vt:lpstr>
      <vt:lpstr>'05_2019b - SO 901 BĚŽECKÁ...'!Oblast_tisku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DESKTOP-96JMOKV\Milan</dc:creator>
  <cp:lastModifiedBy>Michal Nezdařil</cp:lastModifiedBy>
  <dcterms:created xsi:type="dcterms:W3CDTF">2021-03-11T15:25:36Z</dcterms:created>
  <dcterms:modified xsi:type="dcterms:W3CDTF">2021-03-22T07:30:17Z</dcterms:modified>
</cp:coreProperties>
</file>